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W\Downloads\studypool\NiteshA\watershed\"/>
    </mc:Choice>
  </mc:AlternateContent>
  <bookViews>
    <workbookView xWindow="0" yWindow="0" windowWidth="7470" windowHeight="6345"/>
  </bookViews>
  <sheets>
    <sheet name="watershed data and graphs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0" l="1"/>
  <c r="L14" i="10" s="1"/>
  <c r="I14" i="10"/>
  <c r="H14" i="10"/>
  <c r="I13" i="10"/>
  <c r="H13" i="10"/>
  <c r="J13" i="10" s="1"/>
  <c r="J12" i="10"/>
  <c r="K12" i="10" s="1"/>
  <c r="M12" i="10" s="1"/>
  <c r="I12" i="10"/>
  <c r="H12" i="10"/>
  <c r="I11" i="10"/>
  <c r="H11" i="10"/>
  <c r="J11" i="10" s="1"/>
  <c r="I10" i="10"/>
  <c r="H10" i="10"/>
  <c r="J10" i="10" s="1"/>
  <c r="K10" i="10" s="1"/>
  <c r="M10" i="10" s="1"/>
  <c r="I9" i="10"/>
  <c r="H9" i="10"/>
  <c r="J9" i="10" s="1"/>
  <c r="I8" i="10"/>
  <c r="H8" i="10"/>
  <c r="J8" i="10" s="1"/>
  <c r="L8" i="10" s="1"/>
  <c r="I7" i="10"/>
  <c r="H7" i="10"/>
  <c r="J7" i="10" s="1"/>
  <c r="J6" i="10"/>
  <c r="K6" i="10" s="1"/>
  <c r="M6" i="10" s="1"/>
  <c r="I6" i="10"/>
  <c r="H6" i="10"/>
  <c r="I5" i="10"/>
  <c r="H5" i="10"/>
  <c r="J5" i="10" s="1"/>
  <c r="J4" i="10"/>
  <c r="L4" i="10" s="1"/>
  <c r="I4" i="10"/>
  <c r="H4" i="10"/>
  <c r="I3" i="10"/>
  <c r="H3" i="10"/>
  <c r="J3" i="10" s="1"/>
  <c r="K3" i="10" l="1"/>
  <c r="M3" i="10" s="1"/>
  <c r="L3" i="10"/>
  <c r="K9" i="10"/>
  <c r="M9" i="10" s="1"/>
  <c r="L9" i="10"/>
  <c r="K11" i="10"/>
  <c r="M11" i="10" s="1"/>
  <c r="L11" i="10"/>
  <c r="K7" i="10"/>
  <c r="M7" i="10" s="1"/>
  <c r="L7" i="10"/>
  <c r="K5" i="10"/>
  <c r="M5" i="10" s="1"/>
  <c r="L5" i="10"/>
  <c r="K13" i="10"/>
  <c r="M13" i="10" s="1"/>
  <c r="L13" i="10"/>
  <c r="K4" i="10"/>
  <c r="M4" i="10" s="1"/>
  <c r="K8" i="10"/>
  <c r="M8" i="10" s="1"/>
  <c r="K14" i="10"/>
  <c r="M14" i="10" s="1"/>
  <c r="L6" i="10"/>
  <c r="L10" i="10"/>
  <c r="L12" i="10"/>
</calcChain>
</file>

<file path=xl/sharedStrings.xml><?xml version="1.0" encoding="utf-8"?>
<sst xmlns="http://schemas.openxmlformats.org/spreadsheetml/2006/main" count="33" uniqueCount="30">
  <si>
    <t>Stokes River near Ferndale</t>
  </si>
  <si>
    <t>Sydenham River near Owen Sound</t>
  </si>
  <si>
    <t>Don River at Todmorden</t>
  </si>
  <si>
    <t>Duffins Creek above Pickering</t>
  </si>
  <si>
    <t>Etobicoke Creek below QEW</t>
  </si>
  <si>
    <t>Mimico Creek at Islington</t>
  </si>
  <si>
    <t>Wilmot Creek near Newcastle</t>
  </si>
  <si>
    <t>Venison Creek near Walsingham</t>
  </si>
  <si>
    <t>Nith River at New Hamburg</t>
  </si>
  <si>
    <t>Twenty Mile Creek at Balls Falls</t>
  </si>
  <si>
    <t>Big Otter Creek near Calton</t>
  </si>
  <si>
    <t>Bayfield River near Varna</t>
  </si>
  <si>
    <t>Area</t>
  </si>
  <si>
    <t>MAF</t>
  </si>
  <si>
    <t>MAT</t>
  </si>
  <si>
    <t>TAP</t>
  </si>
  <si>
    <t>TAF</t>
  </si>
  <si>
    <t>SQ</t>
  </si>
  <si>
    <t>RUN</t>
  </si>
  <si>
    <t>ET</t>
  </si>
  <si>
    <t>RUN%</t>
  </si>
  <si>
    <t>ET%</t>
  </si>
  <si>
    <t>Location</t>
  </si>
  <si>
    <t>mm</t>
  </si>
  <si>
    <t>%</t>
  </si>
  <si>
    <r>
      <t>m</t>
    </r>
    <r>
      <rPr>
        <vertAlign val="superscript"/>
        <sz val="11"/>
        <color rgb="FF000000"/>
        <rFont val="Arial"/>
        <family val="2"/>
      </rPr>
      <t>3</t>
    </r>
    <r>
      <rPr>
        <sz val="11"/>
        <color rgb="FF000000"/>
        <rFont val="Arial"/>
        <family val="2"/>
      </rPr>
      <t>/s</t>
    </r>
  </si>
  <si>
    <t>°C</t>
  </si>
  <si>
    <r>
      <t>m</t>
    </r>
    <r>
      <rPr>
        <vertAlign val="superscript"/>
        <sz val="11"/>
        <color rgb="FF000000"/>
        <rFont val="Arial"/>
        <family val="2"/>
      </rPr>
      <t>3</t>
    </r>
    <r>
      <rPr>
        <sz val="11"/>
        <color rgb="FF000000"/>
        <rFont val="Arial"/>
        <family val="2"/>
      </rPr>
      <t>/(s*km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)</t>
    </r>
  </si>
  <si>
    <r>
      <t>km</t>
    </r>
    <r>
      <rPr>
        <vertAlign val="superscript"/>
        <sz val="11"/>
        <color rgb="FF000000"/>
        <rFont val="Arial"/>
        <family val="2"/>
      </rPr>
      <t>2</t>
    </r>
  </si>
  <si>
    <r>
      <t>m</t>
    </r>
    <r>
      <rPr>
        <vertAlign val="superscript"/>
        <sz val="11"/>
        <color rgb="FF000000"/>
        <rFont val="Arial"/>
        <family val="2"/>
      </rPr>
      <t>3</t>
    </r>
    <r>
      <rPr>
        <sz val="11"/>
        <color rgb="FF000000"/>
        <rFont val="Arial"/>
        <family val="2"/>
      </rPr>
      <t>/yr (MM)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</si>
</sst>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0.0"/>
    <numFmt numFmtId="171" formatCode="0.00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vertAlign val="superscript"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168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Annual</a:t>
            </a:r>
            <a:r>
              <a:rPr lang="en-US" baseline="0"/>
              <a:t> Flowrate vs Watershed Area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882457573598003"/>
                  <c:y val="0.11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'watershed data and graphs'!$D$3:$D$14</c:f>
              <c:numCache>
                <c:formatCode>General</c:formatCode>
                <c:ptCount val="12"/>
                <c:pt idx="0">
                  <c:v>61.2</c:v>
                </c:pt>
                <c:pt idx="1">
                  <c:v>182.6</c:v>
                </c:pt>
                <c:pt idx="2">
                  <c:v>314.60000000000002</c:v>
                </c:pt>
                <c:pt idx="3">
                  <c:v>87.1</c:v>
                </c:pt>
                <c:pt idx="4">
                  <c:v>216.4</c:v>
                </c:pt>
                <c:pt idx="5">
                  <c:v>68.900000000000006</c:v>
                </c:pt>
                <c:pt idx="6">
                  <c:v>80.900000000000006</c:v>
                </c:pt>
                <c:pt idx="7">
                  <c:v>95.5</c:v>
                </c:pt>
                <c:pt idx="8">
                  <c:v>543.20000000000005</c:v>
                </c:pt>
                <c:pt idx="9">
                  <c:v>291.2</c:v>
                </c:pt>
                <c:pt idx="10">
                  <c:v>658.5</c:v>
                </c:pt>
                <c:pt idx="11">
                  <c:v>462</c:v>
                </c:pt>
              </c:numCache>
            </c:numRef>
          </c:xVal>
          <c:yVal>
            <c:numRef>
              <c:f>'watershed data and graphs'!$E$3:$E$14</c:f>
              <c:numCache>
                <c:formatCode>General</c:formatCode>
                <c:ptCount val="12"/>
                <c:pt idx="0">
                  <c:v>0.97</c:v>
                </c:pt>
                <c:pt idx="1">
                  <c:v>3.24</c:v>
                </c:pt>
                <c:pt idx="2">
                  <c:v>3.16</c:v>
                </c:pt>
                <c:pt idx="3">
                  <c:v>0.96</c:v>
                </c:pt>
                <c:pt idx="4">
                  <c:v>1.99</c:v>
                </c:pt>
                <c:pt idx="5">
                  <c:v>0.65</c:v>
                </c:pt>
                <c:pt idx="6">
                  <c:v>1</c:v>
                </c:pt>
                <c:pt idx="7">
                  <c:v>1.23</c:v>
                </c:pt>
                <c:pt idx="8">
                  <c:v>6.09</c:v>
                </c:pt>
                <c:pt idx="9">
                  <c:v>2.95</c:v>
                </c:pt>
                <c:pt idx="10">
                  <c:v>8.18</c:v>
                </c:pt>
                <c:pt idx="11">
                  <c:v>6.47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FC-4532-9524-47BD9E4F2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7610000"/>
        <c:axId val="1657607504"/>
      </c:scatterChart>
      <c:valAx>
        <c:axId val="165761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Watershed Area (km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7607504"/>
        <c:crosses val="autoZero"/>
        <c:crossBetween val="midCat"/>
      </c:valAx>
      <c:valAx>
        <c:axId val="165760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Annual Flowrate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761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Specific</a:t>
            </a:r>
            <a:r>
              <a:rPr lang="en-US" baseline="0"/>
              <a:t> Discharge vs Total Annual Precipitation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5312268078559147"/>
                  <c:y val="9.97368677994287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'watershed data and graphs'!$G$3:$G$14</c:f>
              <c:numCache>
                <c:formatCode>General</c:formatCode>
                <c:ptCount val="12"/>
                <c:pt idx="0">
                  <c:v>1049</c:v>
                </c:pt>
                <c:pt idx="1">
                  <c:v>1201</c:v>
                </c:pt>
                <c:pt idx="2">
                  <c:v>812</c:v>
                </c:pt>
                <c:pt idx="3">
                  <c:v>860</c:v>
                </c:pt>
                <c:pt idx="4">
                  <c:v>815</c:v>
                </c:pt>
                <c:pt idx="5">
                  <c:v>808</c:v>
                </c:pt>
                <c:pt idx="6">
                  <c:v>908</c:v>
                </c:pt>
                <c:pt idx="7">
                  <c:v>993</c:v>
                </c:pt>
                <c:pt idx="8">
                  <c:v>983</c:v>
                </c:pt>
                <c:pt idx="9">
                  <c:v>916</c:v>
                </c:pt>
                <c:pt idx="10">
                  <c:v>996</c:v>
                </c:pt>
                <c:pt idx="11">
                  <c:v>1047</c:v>
                </c:pt>
              </c:numCache>
            </c:numRef>
          </c:xVal>
          <c:yVal>
            <c:numRef>
              <c:f>'watershed data and graphs'!$I$3:$I$14</c:f>
              <c:numCache>
                <c:formatCode>0.000</c:formatCode>
                <c:ptCount val="12"/>
                <c:pt idx="0">
                  <c:v>1.5849673202614378E-2</c:v>
                </c:pt>
                <c:pt idx="1">
                  <c:v>1.7743702081051482E-2</c:v>
                </c:pt>
                <c:pt idx="2">
                  <c:v>1.0044500953591863E-2</c:v>
                </c:pt>
                <c:pt idx="3">
                  <c:v>1.1021814006888633E-2</c:v>
                </c:pt>
                <c:pt idx="4">
                  <c:v>9.1959334565619218E-3</c:v>
                </c:pt>
                <c:pt idx="5">
                  <c:v>9.433962264150943E-3</c:v>
                </c:pt>
                <c:pt idx="6">
                  <c:v>1.2360939431396786E-2</c:v>
                </c:pt>
                <c:pt idx="7">
                  <c:v>1.2879581151832461E-2</c:v>
                </c:pt>
                <c:pt idx="8">
                  <c:v>1.1211340206185565E-2</c:v>
                </c:pt>
                <c:pt idx="9">
                  <c:v>1.0130494505494506E-2</c:v>
                </c:pt>
                <c:pt idx="10">
                  <c:v>1.2422171602126044E-2</c:v>
                </c:pt>
                <c:pt idx="11">
                  <c:v>1.4004329004329004E-2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CD-493F-BE82-56F6538975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137504"/>
        <c:axId val="1544138752"/>
      </c:scatterChart>
      <c:valAx>
        <c:axId val="1544137504"/>
        <c:scaling>
          <c:orientation val="minMax"/>
          <c:min val="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</a:t>
                </a:r>
                <a:r>
                  <a:rPr lang="en-US" baseline="0"/>
                  <a:t> Annual Precipitation (mm)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138752"/>
        <c:crosses val="autoZero"/>
        <c:crossBetween val="midCat"/>
      </c:valAx>
      <c:valAx>
        <c:axId val="1544138752"/>
        <c:scaling>
          <c:orientation val="minMax"/>
          <c:min val="6.0000000000000019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Specific Discharge (m</a:t>
                </a:r>
                <a:r>
                  <a:rPr lang="en-US" baseline="30000"/>
                  <a:t>3</a:t>
                </a:r>
                <a:r>
                  <a:rPr lang="en-US"/>
                  <a:t> s</a:t>
                </a:r>
                <a:r>
                  <a:rPr lang="en-US" baseline="30000"/>
                  <a:t>-1</a:t>
                </a:r>
                <a:r>
                  <a:rPr lang="en-US"/>
                  <a:t> km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137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Run</a:t>
            </a:r>
            <a:r>
              <a:rPr lang="en-US" baseline="0"/>
              <a:t> off vs Total Annual Precipitation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'watershed data and graphs'!$G$3:$G$14</c:f>
              <c:numCache>
                <c:formatCode>General</c:formatCode>
                <c:ptCount val="12"/>
                <c:pt idx="0">
                  <c:v>1049</c:v>
                </c:pt>
                <c:pt idx="1">
                  <c:v>1201</c:v>
                </c:pt>
                <c:pt idx="2">
                  <c:v>812</c:v>
                </c:pt>
                <c:pt idx="3">
                  <c:v>860</c:v>
                </c:pt>
                <c:pt idx="4">
                  <c:v>815</c:v>
                </c:pt>
                <c:pt idx="5">
                  <c:v>808</c:v>
                </c:pt>
                <c:pt idx="6">
                  <c:v>908</c:v>
                </c:pt>
                <c:pt idx="7">
                  <c:v>993</c:v>
                </c:pt>
                <c:pt idx="8">
                  <c:v>983</c:v>
                </c:pt>
                <c:pt idx="9">
                  <c:v>916</c:v>
                </c:pt>
                <c:pt idx="10">
                  <c:v>996</c:v>
                </c:pt>
                <c:pt idx="11">
                  <c:v>1047</c:v>
                </c:pt>
              </c:numCache>
            </c:numRef>
          </c:xVal>
          <c:yVal>
            <c:numRef>
              <c:f>'watershed data and graphs'!$J$3:$J$14</c:f>
              <c:numCache>
                <c:formatCode>0</c:formatCode>
                <c:ptCount val="12"/>
                <c:pt idx="0">
                  <c:v>500.17764705882348</c:v>
                </c:pt>
                <c:pt idx="1">
                  <c:v>559.94865279299006</c:v>
                </c:pt>
                <c:pt idx="2">
                  <c:v>316.98034329307052</c:v>
                </c:pt>
                <c:pt idx="3">
                  <c:v>347.82199770378878</c:v>
                </c:pt>
                <c:pt idx="4">
                  <c:v>290.20158964879852</c:v>
                </c:pt>
                <c:pt idx="5">
                  <c:v>297.71320754716982</c:v>
                </c:pt>
                <c:pt idx="6">
                  <c:v>390.08158220024717</c:v>
                </c:pt>
                <c:pt idx="7">
                  <c:v>406.44867015706808</c:v>
                </c:pt>
                <c:pt idx="8">
                  <c:v>353.80298969072163</c:v>
                </c:pt>
                <c:pt idx="9">
                  <c:v>319.69409340659342</c:v>
                </c:pt>
                <c:pt idx="10">
                  <c:v>392.01392255125285</c:v>
                </c:pt>
                <c:pt idx="11">
                  <c:v>441.94301298701299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E2-45CF-BD07-190AA241C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259936"/>
        <c:axId val="1663263680"/>
      </c:scatterChart>
      <c:valAx>
        <c:axId val="1663259936"/>
        <c:scaling>
          <c:orientation val="minMax"/>
          <c:max val="1250"/>
          <c:min val="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Total Annual Precipitation (mm)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263680"/>
        <c:crosses val="autoZero"/>
        <c:crossBetween val="midCat"/>
      </c:valAx>
      <c:valAx>
        <c:axId val="1663263680"/>
        <c:scaling>
          <c:orientation val="minMax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</a:t>
                </a:r>
                <a:r>
                  <a:rPr lang="en-US" baseline="0"/>
                  <a:t> off (mm)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259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Evapotranspiration</a:t>
            </a:r>
            <a:r>
              <a:rPr lang="en-US" baseline="0"/>
              <a:t> vs Total Annual Precipitation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'watershed data and graphs'!$G$3:$G$14</c:f>
              <c:numCache>
                <c:formatCode>General</c:formatCode>
                <c:ptCount val="12"/>
                <c:pt idx="0">
                  <c:v>1049</c:v>
                </c:pt>
                <c:pt idx="1">
                  <c:v>1201</c:v>
                </c:pt>
                <c:pt idx="2">
                  <c:v>812</c:v>
                </c:pt>
                <c:pt idx="3">
                  <c:v>860</c:v>
                </c:pt>
                <c:pt idx="4">
                  <c:v>815</c:v>
                </c:pt>
                <c:pt idx="5">
                  <c:v>808</c:v>
                </c:pt>
                <c:pt idx="6">
                  <c:v>908</c:v>
                </c:pt>
                <c:pt idx="7">
                  <c:v>993</c:v>
                </c:pt>
                <c:pt idx="8">
                  <c:v>983</c:v>
                </c:pt>
                <c:pt idx="9">
                  <c:v>916</c:v>
                </c:pt>
                <c:pt idx="10">
                  <c:v>996</c:v>
                </c:pt>
                <c:pt idx="11">
                  <c:v>1047</c:v>
                </c:pt>
              </c:numCache>
            </c:numRef>
          </c:xVal>
          <c:yVal>
            <c:numRef>
              <c:f>'watershed data and graphs'!$K$3:$K$14</c:f>
              <c:numCache>
                <c:formatCode>0</c:formatCode>
                <c:ptCount val="12"/>
                <c:pt idx="0">
                  <c:v>548.82235294117652</c:v>
                </c:pt>
                <c:pt idx="1">
                  <c:v>641.05134720700994</c:v>
                </c:pt>
                <c:pt idx="2">
                  <c:v>495.01965670692948</c:v>
                </c:pt>
                <c:pt idx="3">
                  <c:v>512.17800229621116</c:v>
                </c:pt>
                <c:pt idx="4">
                  <c:v>524.79841035120148</c:v>
                </c:pt>
                <c:pt idx="5">
                  <c:v>510.28679245283018</c:v>
                </c:pt>
                <c:pt idx="6">
                  <c:v>517.91841779975289</c:v>
                </c:pt>
                <c:pt idx="7">
                  <c:v>586.55132984293186</c:v>
                </c:pt>
                <c:pt idx="8">
                  <c:v>629.19701030927831</c:v>
                </c:pt>
                <c:pt idx="9">
                  <c:v>596.30590659340658</c:v>
                </c:pt>
                <c:pt idx="10">
                  <c:v>603.98607744874721</c:v>
                </c:pt>
                <c:pt idx="11">
                  <c:v>605.05698701298707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04-466A-B944-F91213186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0431344"/>
        <c:axId val="1650431760"/>
      </c:scatterChart>
      <c:valAx>
        <c:axId val="1650431344"/>
        <c:scaling>
          <c:orientation val="minMax"/>
          <c:min val="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Annual Precipitation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431760"/>
        <c:crosses val="autoZero"/>
        <c:crossBetween val="midCat"/>
      </c:valAx>
      <c:valAx>
        <c:axId val="1650431760"/>
        <c:scaling>
          <c:orientation val="minMax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Evapotranspiration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431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Total Annual Precipitation</a:t>
            </a:r>
            <a:r>
              <a:rPr lang="en-US" sz="1200" baseline="0"/>
              <a:t> vs Mean Annual Temperature</a:t>
            </a:r>
            <a:endParaRPr lang="en-US" sz="12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5615813648293961"/>
                  <c:y val="-0.252700860309128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'watershed data and graphs'!$F$3:$F$14</c:f>
              <c:numCache>
                <c:formatCode>General</c:formatCode>
                <c:ptCount val="12"/>
                <c:pt idx="0">
                  <c:v>6.8</c:v>
                </c:pt>
                <c:pt idx="1">
                  <c:v>6.5</c:v>
                </c:pt>
                <c:pt idx="2">
                  <c:v>8.3000000000000007</c:v>
                </c:pt>
                <c:pt idx="3">
                  <c:v>7.4</c:v>
                </c:pt>
                <c:pt idx="4">
                  <c:v>8.1</c:v>
                </c:pt>
                <c:pt idx="5">
                  <c:v>8.1999999999999993</c:v>
                </c:pt>
                <c:pt idx="6">
                  <c:v>7.1</c:v>
                </c:pt>
                <c:pt idx="7">
                  <c:v>8.6999999999999993</c:v>
                </c:pt>
                <c:pt idx="8">
                  <c:v>6.9</c:v>
                </c:pt>
                <c:pt idx="9">
                  <c:v>8.6999999999999993</c:v>
                </c:pt>
                <c:pt idx="10">
                  <c:v>8.4</c:v>
                </c:pt>
                <c:pt idx="11">
                  <c:v>7.8</c:v>
                </c:pt>
              </c:numCache>
            </c:numRef>
          </c:xVal>
          <c:yVal>
            <c:numRef>
              <c:f>'watershed data and graphs'!$G$3:$G$14</c:f>
              <c:numCache>
                <c:formatCode>General</c:formatCode>
                <c:ptCount val="12"/>
                <c:pt idx="0">
                  <c:v>1049</c:v>
                </c:pt>
                <c:pt idx="1">
                  <c:v>1201</c:v>
                </c:pt>
                <c:pt idx="2">
                  <c:v>812</c:v>
                </c:pt>
                <c:pt idx="3">
                  <c:v>860</c:v>
                </c:pt>
                <c:pt idx="4">
                  <c:v>815</c:v>
                </c:pt>
                <c:pt idx="5">
                  <c:v>808</c:v>
                </c:pt>
                <c:pt idx="6">
                  <c:v>908</c:v>
                </c:pt>
                <c:pt idx="7">
                  <c:v>993</c:v>
                </c:pt>
                <c:pt idx="8">
                  <c:v>983</c:v>
                </c:pt>
                <c:pt idx="9">
                  <c:v>916</c:v>
                </c:pt>
                <c:pt idx="10">
                  <c:v>996</c:v>
                </c:pt>
                <c:pt idx="11">
                  <c:v>1047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40-4A06-945E-E37D75CB2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258688"/>
        <c:axId val="1663256608"/>
      </c:scatterChart>
      <c:valAx>
        <c:axId val="1663258688"/>
        <c:scaling>
          <c:orientation val="minMax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Annual Temperature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256608"/>
        <c:crosses val="autoZero"/>
        <c:crossBetween val="midCat"/>
      </c:valAx>
      <c:valAx>
        <c:axId val="1663256608"/>
        <c:scaling>
          <c:orientation val="minMax"/>
          <c:min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Annual Precipitation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258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Run</a:t>
            </a:r>
            <a:r>
              <a:rPr lang="en-US" baseline="0"/>
              <a:t> off % vs Mean Annual Temperature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354133858267716"/>
                  <c:y val="-0.193626786235053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'watershed data and graphs'!$F$3:$F$14</c:f>
              <c:numCache>
                <c:formatCode>General</c:formatCode>
                <c:ptCount val="12"/>
                <c:pt idx="0">
                  <c:v>6.8</c:v>
                </c:pt>
                <c:pt idx="1">
                  <c:v>6.5</c:v>
                </c:pt>
                <c:pt idx="2">
                  <c:v>8.3000000000000007</c:v>
                </c:pt>
                <c:pt idx="3">
                  <c:v>7.4</c:v>
                </c:pt>
                <c:pt idx="4">
                  <c:v>8.1</c:v>
                </c:pt>
                <c:pt idx="5">
                  <c:v>8.1999999999999993</c:v>
                </c:pt>
                <c:pt idx="6">
                  <c:v>7.1</c:v>
                </c:pt>
                <c:pt idx="7">
                  <c:v>8.6999999999999993</c:v>
                </c:pt>
                <c:pt idx="8">
                  <c:v>6.9</c:v>
                </c:pt>
                <c:pt idx="9">
                  <c:v>8.6999999999999993</c:v>
                </c:pt>
                <c:pt idx="10">
                  <c:v>8.4</c:v>
                </c:pt>
                <c:pt idx="11">
                  <c:v>7.8</c:v>
                </c:pt>
              </c:numCache>
            </c:numRef>
          </c:xVal>
          <c:yVal>
            <c:numRef>
              <c:f>'watershed data and graphs'!$L$3:$L$14</c:f>
              <c:numCache>
                <c:formatCode>0</c:formatCode>
                <c:ptCount val="12"/>
                <c:pt idx="0">
                  <c:v>47.681377222004144</c:v>
                </c:pt>
                <c:pt idx="1">
                  <c:v>53.3792805331735</c:v>
                </c:pt>
                <c:pt idx="2">
                  <c:v>30.217382582752194</c:v>
                </c:pt>
                <c:pt idx="3">
                  <c:v>33.157483098549932</c:v>
                </c:pt>
                <c:pt idx="4">
                  <c:v>27.664593865471737</c:v>
                </c:pt>
                <c:pt idx="5">
                  <c:v>28.380668021655847</c:v>
                </c:pt>
                <c:pt idx="6">
                  <c:v>37.186042154456359</c:v>
                </c:pt>
                <c:pt idx="7">
                  <c:v>38.74629839438208</c:v>
                </c:pt>
                <c:pt idx="8">
                  <c:v>33.727644393777084</c:v>
                </c:pt>
                <c:pt idx="9">
                  <c:v>30.476081354298707</c:v>
                </c:pt>
                <c:pt idx="10">
                  <c:v>37.370250004885875</c:v>
                </c:pt>
                <c:pt idx="11">
                  <c:v>42.129934507818206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D3-4DEB-ACCE-3AFE0CBC4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265760"/>
        <c:axId val="1663254944"/>
      </c:scatterChart>
      <c:valAx>
        <c:axId val="1663265760"/>
        <c:scaling>
          <c:orientation val="minMax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Annual Temperature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254944"/>
        <c:crosses val="autoZero"/>
        <c:crossBetween val="midCat"/>
      </c:valAx>
      <c:valAx>
        <c:axId val="1663254944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off</a:t>
                </a:r>
                <a:r>
                  <a:rPr lang="en-US" baseline="0"/>
                  <a:t>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265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 %</a:t>
            </a:r>
            <a:r>
              <a:rPr lang="en-US" baseline="0"/>
              <a:t> vs Mean Annual Temperature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187467191601051"/>
                  <c:y val="-0.123845873432487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'watershed data and graphs'!$F$3:$F$14</c:f>
              <c:numCache>
                <c:formatCode>General</c:formatCode>
                <c:ptCount val="12"/>
                <c:pt idx="0">
                  <c:v>6.8</c:v>
                </c:pt>
                <c:pt idx="1">
                  <c:v>6.5</c:v>
                </c:pt>
                <c:pt idx="2">
                  <c:v>8.3000000000000007</c:v>
                </c:pt>
                <c:pt idx="3">
                  <c:v>7.4</c:v>
                </c:pt>
                <c:pt idx="4">
                  <c:v>8.1</c:v>
                </c:pt>
                <c:pt idx="5">
                  <c:v>8.1999999999999993</c:v>
                </c:pt>
                <c:pt idx="6">
                  <c:v>7.1</c:v>
                </c:pt>
                <c:pt idx="7">
                  <c:v>8.6999999999999993</c:v>
                </c:pt>
                <c:pt idx="8">
                  <c:v>6.9</c:v>
                </c:pt>
                <c:pt idx="9">
                  <c:v>8.6999999999999993</c:v>
                </c:pt>
                <c:pt idx="10">
                  <c:v>8.4</c:v>
                </c:pt>
                <c:pt idx="11">
                  <c:v>7.8</c:v>
                </c:pt>
              </c:numCache>
            </c:numRef>
          </c:xVal>
          <c:yVal>
            <c:numRef>
              <c:f>'watershed data and graphs'!$M$3:$M$14</c:f>
              <c:numCache>
                <c:formatCode>0</c:formatCode>
                <c:ptCount val="12"/>
                <c:pt idx="0">
                  <c:v>52.318622777995863</c:v>
                </c:pt>
                <c:pt idx="1">
                  <c:v>61.110709933938033</c:v>
                </c:pt>
                <c:pt idx="2">
                  <c:v>47.189671754712059</c:v>
                </c:pt>
                <c:pt idx="3">
                  <c:v>48.825357702212699</c:v>
                </c:pt>
                <c:pt idx="4">
                  <c:v>50.028447125948659</c:v>
                </c:pt>
                <c:pt idx="5">
                  <c:v>48.645070777200203</c:v>
                </c:pt>
                <c:pt idx="6">
                  <c:v>49.372585109604664</c:v>
                </c:pt>
                <c:pt idx="7">
                  <c:v>55.91528406510313</c:v>
                </c:pt>
                <c:pt idx="8">
                  <c:v>59.980649219187633</c:v>
                </c:pt>
                <c:pt idx="9">
                  <c:v>56.845176986978693</c:v>
                </c:pt>
                <c:pt idx="10">
                  <c:v>57.5773191085555</c:v>
                </c:pt>
                <c:pt idx="11">
                  <c:v>57.679407722877698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C5-4B95-8C4E-480ED15AC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7608336"/>
        <c:axId val="1657607920"/>
      </c:scatterChart>
      <c:valAx>
        <c:axId val="1657608336"/>
        <c:scaling>
          <c:orientation val="minMax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Annual Temperature (°C)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7607920"/>
        <c:crosses val="autoZero"/>
        <c:crossBetween val="midCat"/>
      </c:valAx>
      <c:valAx>
        <c:axId val="1657607920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ET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7608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15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14</xdr:row>
      <xdr:rowOff>180975</xdr:rowOff>
    </xdr:from>
    <xdr:to>
      <xdr:col>15</xdr:col>
      <xdr:colOff>0</xdr:colOff>
      <xdr:row>30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31</xdr:row>
      <xdr:rowOff>1</xdr:rowOff>
    </xdr:from>
    <xdr:to>
      <xdr:col>8</xdr:col>
      <xdr:colOff>0</xdr:colOff>
      <xdr:row>46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31</xdr:row>
      <xdr:rowOff>0</xdr:rowOff>
    </xdr:from>
    <xdr:to>
      <xdr:col>15</xdr:col>
      <xdr:colOff>0</xdr:colOff>
      <xdr:row>46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47</xdr:row>
      <xdr:rowOff>1</xdr:rowOff>
    </xdr:from>
    <xdr:to>
      <xdr:col>8</xdr:col>
      <xdr:colOff>0</xdr:colOff>
      <xdr:row>62</xdr:row>
      <xdr:rowOff>1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</xdr:colOff>
      <xdr:row>46</xdr:row>
      <xdr:rowOff>190499</xdr:rowOff>
    </xdr:from>
    <xdr:to>
      <xdr:col>15</xdr:col>
      <xdr:colOff>1</xdr:colOff>
      <xdr:row>62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0</xdr:colOff>
      <xdr:row>63</xdr:row>
      <xdr:rowOff>0</xdr:rowOff>
    </xdr:from>
    <xdr:to>
      <xdr:col>8</xdr:col>
      <xdr:colOff>0</xdr:colOff>
      <xdr:row>78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14"/>
  <sheetViews>
    <sheetView tabSelected="1" topLeftCell="B32" workbookViewId="0">
      <selection activeCell="B41" sqref="B41"/>
    </sheetView>
  </sheetViews>
  <sheetFormatPr defaultRowHeight="15" x14ac:dyDescent="0.25"/>
  <cols>
    <col min="3" max="3" width="17" customWidth="1"/>
    <col min="8" max="8" width="11.140625" bestFit="1" customWidth="1"/>
    <col min="9" max="9" width="11.42578125" bestFit="1" customWidth="1"/>
  </cols>
  <sheetData>
    <row r="1" spans="3:13" ht="15.75" x14ac:dyDescent="0.25">
      <c r="C1" s="2" t="s">
        <v>22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</row>
    <row r="2" spans="3:13" ht="17.25" thickBot="1" x14ac:dyDescent="0.3">
      <c r="D2" s="7" t="s">
        <v>28</v>
      </c>
      <c r="E2" s="7" t="s">
        <v>25</v>
      </c>
      <c r="F2" s="7" t="s">
        <v>26</v>
      </c>
      <c r="G2" s="7" t="s">
        <v>23</v>
      </c>
      <c r="H2" s="7" t="s">
        <v>29</v>
      </c>
      <c r="I2" s="7" t="s">
        <v>27</v>
      </c>
      <c r="J2" s="7" t="s">
        <v>23</v>
      </c>
      <c r="K2" s="7" t="s">
        <v>23</v>
      </c>
      <c r="L2" s="7" t="s">
        <v>24</v>
      </c>
      <c r="M2" s="7" t="s">
        <v>24</v>
      </c>
    </row>
    <row r="3" spans="3:13" ht="30" customHeight="1" thickTop="1" x14ac:dyDescent="0.25">
      <c r="C3" s="1" t="s">
        <v>0</v>
      </c>
      <c r="D3" s="3">
        <v>61.2</v>
      </c>
      <c r="E3" s="3">
        <v>0.97</v>
      </c>
      <c r="F3" s="3">
        <v>6.8</v>
      </c>
      <c r="G3" s="3">
        <v>1049</v>
      </c>
      <c r="H3" s="4">
        <f>+E3*3600*24*365.25/1000000</f>
        <v>30.610872000000001</v>
      </c>
      <c r="I3" s="5">
        <f>+E3/D3</f>
        <v>1.5849673202614378E-2</v>
      </c>
      <c r="J3" s="6">
        <f>+H3/D3*1000</f>
        <v>500.17764705882348</v>
      </c>
      <c r="K3" s="6">
        <f>+G3-J3</f>
        <v>548.82235294117652</v>
      </c>
      <c r="L3" s="6">
        <f>+J3/$G$3*100</f>
        <v>47.681377222004144</v>
      </c>
      <c r="M3" s="6">
        <f>+K3/$G$3*100</f>
        <v>52.318622777995863</v>
      </c>
    </row>
    <row r="4" spans="3:13" ht="30" customHeight="1" x14ac:dyDescent="0.25">
      <c r="C4" s="1" t="s">
        <v>1</v>
      </c>
      <c r="D4" s="3">
        <v>182.6</v>
      </c>
      <c r="E4" s="3">
        <v>3.24</v>
      </c>
      <c r="F4" s="3">
        <v>6.5</v>
      </c>
      <c r="G4" s="3">
        <v>1201</v>
      </c>
      <c r="H4" s="4">
        <f t="shared" ref="H4:H14" si="0">+E4*3600*24*365.25/1000000</f>
        <v>102.246624</v>
      </c>
      <c r="I4" s="5">
        <f t="shared" ref="I4:I14" si="1">+E4/D4</f>
        <v>1.7743702081051482E-2</v>
      </c>
      <c r="J4" s="6">
        <f t="shared" ref="J4:J14" si="2">+H4/D4*1000</f>
        <v>559.94865279299006</v>
      </c>
      <c r="K4" s="6">
        <f t="shared" ref="K4:K14" si="3">+G4-J4</f>
        <v>641.05134720700994</v>
      </c>
      <c r="L4" s="6">
        <f t="shared" ref="L4:L14" si="4">+J4/$G$3*100</f>
        <v>53.3792805331735</v>
      </c>
      <c r="M4" s="6">
        <f t="shared" ref="M4:M14" si="5">+K4/$G$3*100</f>
        <v>61.110709933938033</v>
      </c>
    </row>
    <row r="5" spans="3:13" ht="30" customHeight="1" x14ac:dyDescent="0.25">
      <c r="C5" s="1" t="s">
        <v>2</v>
      </c>
      <c r="D5" s="3">
        <v>314.60000000000002</v>
      </c>
      <c r="E5" s="3">
        <v>3.16</v>
      </c>
      <c r="F5" s="3">
        <v>8.3000000000000007</v>
      </c>
      <c r="G5" s="3">
        <v>812</v>
      </c>
      <c r="H5" s="4">
        <f t="shared" si="0"/>
        <v>99.722015999999996</v>
      </c>
      <c r="I5" s="5">
        <f t="shared" si="1"/>
        <v>1.0044500953591863E-2</v>
      </c>
      <c r="J5" s="6">
        <f t="shared" si="2"/>
        <v>316.98034329307052</v>
      </c>
      <c r="K5" s="6">
        <f t="shared" si="3"/>
        <v>495.01965670692948</v>
      </c>
      <c r="L5" s="6">
        <f t="shared" si="4"/>
        <v>30.217382582752194</v>
      </c>
      <c r="M5" s="6">
        <f t="shared" si="5"/>
        <v>47.189671754712059</v>
      </c>
    </row>
    <row r="6" spans="3:13" ht="30" customHeight="1" x14ac:dyDescent="0.25">
      <c r="C6" s="1" t="s">
        <v>3</v>
      </c>
      <c r="D6" s="3">
        <v>87.1</v>
      </c>
      <c r="E6" s="3">
        <v>0.96</v>
      </c>
      <c r="F6" s="3">
        <v>7.4</v>
      </c>
      <c r="G6" s="3">
        <v>860</v>
      </c>
      <c r="H6" s="4">
        <f t="shared" si="0"/>
        <v>30.295296</v>
      </c>
      <c r="I6" s="5">
        <f t="shared" si="1"/>
        <v>1.1021814006888633E-2</v>
      </c>
      <c r="J6" s="6">
        <f t="shared" si="2"/>
        <v>347.82199770378878</v>
      </c>
      <c r="K6" s="6">
        <f t="shared" si="3"/>
        <v>512.17800229621116</v>
      </c>
      <c r="L6" s="6">
        <f t="shared" si="4"/>
        <v>33.157483098549932</v>
      </c>
      <c r="M6" s="6">
        <f t="shared" si="5"/>
        <v>48.825357702212699</v>
      </c>
    </row>
    <row r="7" spans="3:13" ht="30" customHeight="1" x14ac:dyDescent="0.25">
      <c r="C7" s="1" t="s">
        <v>4</v>
      </c>
      <c r="D7" s="3">
        <v>216.4</v>
      </c>
      <c r="E7" s="3">
        <v>1.99</v>
      </c>
      <c r="F7" s="3">
        <v>8.1</v>
      </c>
      <c r="G7" s="3">
        <v>815</v>
      </c>
      <c r="H7" s="4">
        <f t="shared" si="0"/>
        <v>62.799624000000001</v>
      </c>
      <c r="I7" s="5">
        <f t="shared" si="1"/>
        <v>9.1959334565619218E-3</v>
      </c>
      <c r="J7" s="6">
        <f t="shared" si="2"/>
        <v>290.20158964879852</v>
      </c>
      <c r="K7" s="6">
        <f t="shared" si="3"/>
        <v>524.79841035120148</v>
      </c>
      <c r="L7" s="6">
        <f t="shared" si="4"/>
        <v>27.664593865471737</v>
      </c>
      <c r="M7" s="6">
        <f t="shared" si="5"/>
        <v>50.028447125948659</v>
      </c>
    </row>
    <row r="8" spans="3:13" ht="30" customHeight="1" x14ac:dyDescent="0.25">
      <c r="C8" s="1" t="s">
        <v>5</v>
      </c>
      <c r="D8" s="3">
        <v>68.900000000000006</v>
      </c>
      <c r="E8" s="3">
        <v>0.65</v>
      </c>
      <c r="F8" s="3">
        <v>8.1999999999999993</v>
      </c>
      <c r="G8" s="3">
        <v>808</v>
      </c>
      <c r="H8" s="4">
        <f t="shared" si="0"/>
        <v>20.512440000000002</v>
      </c>
      <c r="I8" s="5">
        <f t="shared" si="1"/>
        <v>9.433962264150943E-3</v>
      </c>
      <c r="J8" s="6">
        <f t="shared" si="2"/>
        <v>297.71320754716982</v>
      </c>
      <c r="K8" s="6">
        <f t="shared" si="3"/>
        <v>510.28679245283018</v>
      </c>
      <c r="L8" s="6">
        <f t="shared" si="4"/>
        <v>28.380668021655847</v>
      </c>
      <c r="M8" s="6">
        <f t="shared" si="5"/>
        <v>48.645070777200203</v>
      </c>
    </row>
    <row r="9" spans="3:13" ht="30" customHeight="1" x14ac:dyDescent="0.25">
      <c r="C9" s="1" t="s">
        <v>6</v>
      </c>
      <c r="D9" s="3">
        <v>80.900000000000006</v>
      </c>
      <c r="E9" s="3">
        <v>1</v>
      </c>
      <c r="F9" s="3">
        <v>7.1</v>
      </c>
      <c r="G9" s="3">
        <v>908</v>
      </c>
      <c r="H9" s="4">
        <f t="shared" si="0"/>
        <v>31.557600000000001</v>
      </c>
      <c r="I9" s="5">
        <f t="shared" si="1"/>
        <v>1.2360939431396786E-2</v>
      </c>
      <c r="J9" s="6">
        <f t="shared" si="2"/>
        <v>390.08158220024717</v>
      </c>
      <c r="K9" s="6">
        <f t="shared" si="3"/>
        <v>517.91841779975289</v>
      </c>
      <c r="L9" s="6">
        <f t="shared" si="4"/>
        <v>37.186042154456359</v>
      </c>
      <c r="M9" s="6">
        <f t="shared" si="5"/>
        <v>49.372585109604664</v>
      </c>
    </row>
    <row r="10" spans="3:13" ht="30" customHeight="1" x14ac:dyDescent="0.25">
      <c r="C10" s="1" t="s">
        <v>7</v>
      </c>
      <c r="D10" s="3">
        <v>95.5</v>
      </c>
      <c r="E10" s="3">
        <v>1.23</v>
      </c>
      <c r="F10" s="3">
        <v>8.6999999999999993</v>
      </c>
      <c r="G10" s="3">
        <v>993</v>
      </c>
      <c r="H10" s="4">
        <f t="shared" si="0"/>
        <v>38.815848000000003</v>
      </c>
      <c r="I10" s="5">
        <f t="shared" si="1"/>
        <v>1.2879581151832461E-2</v>
      </c>
      <c r="J10" s="6">
        <f t="shared" si="2"/>
        <v>406.44867015706808</v>
      </c>
      <c r="K10" s="6">
        <f t="shared" si="3"/>
        <v>586.55132984293186</v>
      </c>
      <c r="L10" s="6">
        <f t="shared" si="4"/>
        <v>38.74629839438208</v>
      </c>
      <c r="M10" s="6">
        <f t="shared" si="5"/>
        <v>55.91528406510313</v>
      </c>
    </row>
    <row r="11" spans="3:13" ht="30" customHeight="1" x14ac:dyDescent="0.25">
      <c r="C11" s="1" t="s">
        <v>8</v>
      </c>
      <c r="D11" s="3">
        <v>543.20000000000005</v>
      </c>
      <c r="E11" s="3">
        <v>6.09</v>
      </c>
      <c r="F11" s="3">
        <v>6.9</v>
      </c>
      <c r="G11" s="3">
        <v>983</v>
      </c>
      <c r="H11" s="4">
        <f t="shared" si="0"/>
        <v>192.18578400000001</v>
      </c>
      <c r="I11" s="5">
        <f t="shared" si="1"/>
        <v>1.1211340206185565E-2</v>
      </c>
      <c r="J11" s="6">
        <f t="shared" si="2"/>
        <v>353.80298969072163</v>
      </c>
      <c r="K11" s="6">
        <f t="shared" si="3"/>
        <v>629.19701030927831</v>
      </c>
      <c r="L11" s="6">
        <f t="shared" si="4"/>
        <v>33.727644393777084</v>
      </c>
      <c r="M11" s="6">
        <f t="shared" si="5"/>
        <v>59.980649219187633</v>
      </c>
    </row>
    <row r="12" spans="3:13" ht="30" customHeight="1" x14ac:dyDescent="0.25">
      <c r="C12" s="1" t="s">
        <v>9</v>
      </c>
      <c r="D12" s="3">
        <v>291.2</v>
      </c>
      <c r="E12" s="3">
        <v>2.95</v>
      </c>
      <c r="F12" s="3">
        <v>8.6999999999999993</v>
      </c>
      <c r="G12" s="3">
        <v>916</v>
      </c>
      <c r="H12" s="4">
        <f t="shared" si="0"/>
        <v>93.094920000000002</v>
      </c>
      <c r="I12" s="5">
        <f t="shared" si="1"/>
        <v>1.0130494505494506E-2</v>
      </c>
      <c r="J12" s="6">
        <f t="shared" si="2"/>
        <v>319.69409340659342</v>
      </c>
      <c r="K12" s="6">
        <f t="shared" si="3"/>
        <v>596.30590659340658</v>
      </c>
      <c r="L12" s="6">
        <f t="shared" si="4"/>
        <v>30.476081354298707</v>
      </c>
      <c r="M12" s="6">
        <f t="shared" si="5"/>
        <v>56.845176986978693</v>
      </c>
    </row>
    <row r="13" spans="3:13" ht="30" customHeight="1" x14ac:dyDescent="0.25">
      <c r="C13" s="1" t="s">
        <v>10</v>
      </c>
      <c r="D13" s="3">
        <v>658.5</v>
      </c>
      <c r="E13" s="3">
        <v>8.18</v>
      </c>
      <c r="F13" s="3">
        <v>8.4</v>
      </c>
      <c r="G13" s="3">
        <v>996</v>
      </c>
      <c r="H13" s="4">
        <f t="shared" si="0"/>
        <v>258.14116799999999</v>
      </c>
      <c r="I13" s="5">
        <f t="shared" si="1"/>
        <v>1.2422171602126044E-2</v>
      </c>
      <c r="J13" s="6">
        <f t="shared" si="2"/>
        <v>392.01392255125285</v>
      </c>
      <c r="K13" s="6">
        <f t="shared" si="3"/>
        <v>603.98607744874721</v>
      </c>
      <c r="L13" s="6">
        <f t="shared" si="4"/>
        <v>37.370250004885875</v>
      </c>
      <c r="M13" s="6">
        <f t="shared" si="5"/>
        <v>57.5773191085555</v>
      </c>
    </row>
    <row r="14" spans="3:13" ht="30" customHeight="1" x14ac:dyDescent="0.25">
      <c r="C14" s="1" t="s">
        <v>11</v>
      </c>
      <c r="D14" s="3">
        <v>462</v>
      </c>
      <c r="E14" s="3">
        <v>6.47</v>
      </c>
      <c r="F14" s="3">
        <v>7.8</v>
      </c>
      <c r="G14" s="3">
        <v>1047</v>
      </c>
      <c r="H14" s="4">
        <f t="shared" si="0"/>
        <v>204.177672</v>
      </c>
      <c r="I14" s="5">
        <f t="shared" si="1"/>
        <v>1.4004329004329004E-2</v>
      </c>
      <c r="J14" s="6">
        <f t="shared" si="2"/>
        <v>441.94301298701299</v>
      </c>
      <c r="K14" s="6">
        <f t="shared" si="3"/>
        <v>605.05698701298707</v>
      </c>
      <c r="L14" s="6">
        <f t="shared" si="4"/>
        <v>42.129934507818206</v>
      </c>
      <c r="M14" s="6">
        <f t="shared" si="5"/>
        <v>57.679407722877698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watershed data and 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anonymous</dc:creator>
  <cp:lastModifiedBy>anonymous</cp:lastModifiedBy>
  <dcterms:created xsi:type="dcterms:W3CDTF">2020-11-30T17:23:26Z</dcterms:created>
  <dcterms:modified xsi:type="dcterms:W3CDTF">2020-12-03T07:06:38Z</dcterms:modified>
</cp:coreProperties>
</file>