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4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<sst xmlns="http://schemas.openxmlformats.org/spreadsheetml/2006/main" count="103" uniqueCount="78">
  <si>
    <t>PURCHASE EVALUATION</t>
  </si>
  <si>
    <r>
      <rPr>
        <sz val="11"/>
        <color theme="1"/>
        <rFont val="Calibri"/>
        <charset val="134"/>
        <scheme val="minor"/>
      </rPr>
      <t xml:space="preserve">Zone </t>
    </r>
    <r>
      <rPr>
        <b/>
        <sz val="11"/>
        <color theme="1"/>
        <rFont val="Calibri"/>
        <charset val="134"/>
        <scheme val="minor"/>
      </rPr>
      <t>A</t>
    </r>
    <r>
      <rPr>
        <sz val="11"/>
        <color theme="1"/>
        <rFont val="Calibri"/>
        <charset val="134"/>
        <scheme val="minor"/>
      </rPr>
      <t xml:space="preserve"> property cost = $ 5,000,000</t>
    </r>
  </si>
  <si>
    <t>No. 1</t>
  </si>
  <si>
    <t>What is the present value of the sale proceeds from the zone A property?</t>
  </si>
  <si>
    <t>Time, n = 8 years</t>
  </si>
  <si>
    <t>Rate, r = 7.5%</t>
  </si>
  <si>
    <t>Future Value, FV =  $ 8,500,000</t>
  </si>
  <si>
    <t>Present Value, PV = ?</t>
  </si>
  <si>
    <r>
      <rPr>
        <sz val="11"/>
        <color theme="1"/>
        <rFont val="Calibri"/>
        <charset val="134"/>
        <scheme val="minor"/>
      </rPr>
      <t>PV = FV ( 1 + r%)</t>
    </r>
    <r>
      <rPr>
        <vertAlign val="superscript"/>
        <sz val="11"/>
        <color theme="1"/>
        <rFont val="Calibri"/>
        <charset val="134"/>
        <scheme val="minor"/>
      </rPr>
      <t>-n</t>
    </r>
  </si>
  <si>
    <t>PV=</t>
  </si>
  <si>
    <r>
      <rPr>
        <sz val="11"/>
        <color theme="1"/>
        <rFont val="Calibri"/>
        <charset val="134"/>
        <scheme val="minor"/>
      </rPr>
      <t>8500000 (1+ 7.5/100)</t>
    </r>
    <r>
      <rPr>
        <vertAlign val="superscript"/>
        <sz val="11"/>
        <color theme="1"/>
        <rFont val="Calibri"/>
        <charset val="134"/>
        <scheme val="minor"/>
      </rPr>
      <t>-8</t>
    </r>
  </si>
  <si>
    <t>Present Value, PV =</t>
  </si>
  <si>
    <t>$ 4,765,969</t>
  </si>
  <si>
    <t>No.2</t>
  </si>
  <si>
    <t>Should the fund purchase the zone A property and if so, why?</t>
  </si>
  <si>
    <t>Yes. The fund should purchase the zone A property because the present value is less than the cost today.</t>
  </si>
  <si>
    <t>Also, after a period of 8 years, the zone A property will generate an income which will be a profit to the company.</t>
  </si>
  <si>
    <t>What is the present value of the sale proceeds from the zone A property with rent?</t>
  </si>
  <si>
    <t>A= $ 350,000</t>
  </si>
  <si>
    <t>r=7.5%</t>
  </si>
  <si>
    <t>n=8</t>
  </si>
  <si>
    <r>
      <t>PV</t>
    </r>
    <r>
      <rPr>
        <vertAlign val="subscript"/>
        <sz val="11"/>
        <color theme="1"/>
        <rFont val="Calibri"/>
        <charset val="134"/>
        <scheme val="minor"/>
      </rPr>
      <t xml:space="preserve">ord.A </t>
    </r>
    <r>
      <rPr>
        <sz val="11"/>
        <color theme="1"/>
        <rFont val="Calibri"/>
        <charset val="134"/>
        <scheme val="minor"/>
      </rPr>
      <t>=A * PVAF</t>
    </r>
    <r>
      <rPr>
        <vertAlign val="subscript"/>
        <sz val="11"/>
        <color theme="1"/>
        <rFont val="Calibri"/>
        <charset val="134"/>
        <scheme val="minor"/>
      </rPr>
      <t>r%n</t>
    </r>
  </si>
  <si>
    <r>
      <t>PV</t>
    </r>
    <r>
      <rPr>
        <vertAlign val="subscript"/>
        <sz val="11"/>
        <color theme="1"/>
        <rFont val="Calibri"/>
        <charset val="134"/>
        <scheme val="minor"/>
      </rPr>
      <t>ord.A</t>
    </r>
    <r>
      <rPr>
        <sz val="11"/>
        <color theme="1"/>
        <rFont val="Calibri"/>
        <charset val="134"/>
        <scheme val="minor"/>
      </rPr>
      <t xml:space="preserve"> =</t>
    </r>
  </si>
  <si>
    <r>
      <t>350000*PVAF</t>
    </r>
    <r>
      <rPr>
        <vertAlign val="subscript"/>
        <sz val="11"/>
        <color theme="1"/>
        <rFont val="Calibri"/>
        <charset val="134"/>
        <scheme val="minor"/>
      </rPr>
      <t>7.5%*8</t>
    </r>
  </si>
  <si>
    <r>
      <t>PVAF</t>
    </r>
    <r>
      <rPr>
        <vertAlign val="subscript"/>
        <sz val="11"/>
        <color theme="1"/>
        <rFont val="Calibri"/>
        <charset val="134"/>
        <scheme val="minor"/>
      </rPr>
      <t>r%n</t>
    </r>
    <r>
      <rPr>
        <sz val="11"/>
        <color theme="1"/>
        <rFont val="Calibri"/>
        <charset val="134"/>
        <scheme val="minor"/>
      </rPr>
      <t>= (1-(1+r)</t>
    </r>
    <r>
      <rPr>
        <vertAlign val="superscript"/>
        <sz val="11"/>
        <color theme="1"/>
        <rFont val="Calibri"/>
        <charset val="134"/>
        <scheme val="minor"/>
      </rPr>
      <t>-n</t>
    </r>
    <r>
      <rPr>
        <sz val="11"/>
        <color theme="1"/>
        <rFont val="Calibri"/>
        <charset val="134"/>
        <scheme val="minor"/>
      </rPr>
      <t>)/r</t>
    </r>
  </si>
  <si>
    <t>PVAFr%n =  (1- (1+0.075) -8) / 0.075   =</t>
  </si>
  <si>
    <t>350000*5.857303555</t>
  </si>
  <si>
    <t>$  2,050,056</t>
  </si>
  <si>
    <t>Should the fund purchase the zone A property with rent and if so, why?</t>
  </si>
  <si>
    <t>Yes, the fund should purchase the zone A property with rent. This is because they will receive $ 2,050,056 every year and hence they would not</t>
  </si>
  <si>
    <t>have to wait for 8 years to get their returns</t>
  </si>
  <si>
    <t>What is the present value of the sale proceeds from the zone B property?</t>
  </si>
  <si>
    <t>Rent Received = $ 200,000</t>
  </si>
  <si>
    <t>Interest Rate, r = 6.5%</t>
  </si>
  <si>
    <t>Time, n = 6.5 years</t>
  </si>
  <si>
    <r>
      <t>200000*PVAF</t>
    </r>
    <r>
      <rPr>
        <vertAlign val="subscript"/>
        <sz val="11"/>
        <color theme="1"/>
        <rFont val="Calibri"/>
        <charset val="134"/>
        <scheme val="minor"/>
      </rPr>
      <t>6.5%*6.5</t>
    </r>
  </si>
  <si>
    <t>PVAFr%n =  (1- (1+0.065) -6.5) / 0.065   =</t>
  </si>
  <si>
    <t>200000*5.16783183</t>
  </si>
  <si>
    <t>$ 1,033,566</t>
  </si>
  <si>
    <t>Which is more attractive, the zone A property with (rent) or the zone B property?</t>
  </si>
  <si>
    <t>The zone B property is more attractive. This is because it is able to raise a higher income than the zone A property in a shorter period of time (6.5 years)</t>
  </si>
  <si>
    <t>($ 1033566.366*6.5) is higher than ($ 2050056.244*8)</t>
  </si>
  <si>
    <t>How long would it take for them to have enough money to purchase outright</t>
  </si>
  <si>
    <t>No. 1. The zone A property</t>
  </si>
  <si>
    <t>Surplus funds = $ 3,000,000</t>
  </si>
  <si>
    <t>r = 8%</t>
  </si>
  <si>
    <t>FV=</t>
  </si>
  <si>
    <t>$ 8,500,000</t>
  </si>
  <si>
    <r>
      <rPr>
        <sz val="11"/>
        <color theme="1"/>
        <rFont val="Calibri"/>
        <charset val="134"/>
        <scheme val="minor"/>
      </rPr>
      <t>FV = PV ( 1 + r%)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</si>
  <si>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8500000=3000000(1+8/100)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</si>
  <si>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(8500000/3000000)=(1.08)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</si>
  <si>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(8500000/3000000)=n 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 xml:space="preserve"> (1.08)</t>
    </r>
  </si>
  <si>
    <r>
      <rPr>
        <sz val="11"/>
        <color theme="1"/>
        <rFont val="Calibri"/>
        <charset val="134"/>
        <scheme val="minor"/>
      </rPr>
      <t>n= (LOG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(8500000/3000000))/LOG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(1.08)</t>
    </r>
  </si>
  <si>
    <t>n=</t>
  </si>
  <si>
    <t>n= 14 Years</t>
  </si>
  <si>
    <t>No. 1. The zone B property</t>
  </si>
  <si>
    <t>FV = $ 10,592,249</t>
  </si>
  <si>
    <t>PV = $ 3,000,000</t>
  </si>
  <si>
    <r>
      <rPr>
        <sz val="11"/>
        <color theme="1"/>
        <rFont val="Calibri"/>
        <charset val="134"/>
        <scheme val="minor"/>
      </rPr>
      <t>PV = FV ( 1 + r%)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</si>
  <si>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3000000=10592249(1+8/100)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</si>
  <si>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(3000000/10592249)=1.08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</si>
  <si>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(3000000/10592249)=n 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 xml:space="preserve"> (1.08)</t>
    </r>
  </si>
  <si>
    <r>
      <rPr>
        <sz val="11"/>
        <color theme="1"/>
        <rFont val="Calibri"/>
        <charset val="134"/>
        <scheme val="minor"/>
      </rPr>
      <t>n= (LOG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(3000000/10592249))/LOG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(1.08)</t>
    </r>
  </si>
  <si>
    <t>n=16 Years</t>
  </si>
  <si>
    <t>PV= $ 2,750,000</t>
  </si>
  <si>
    <t>FV= $ 8,500,000</t>
  </si>
  <si>
    <t>r = 9.5%</t>
  </si>
  <si>
    <r>
      <rPr>
        <sz val="11"/>
        <color theme="1"/>
        <rFont val="Calibri"/>
        <charset val="134"/>
        <scheme val="minor"/>
      </rPr>
      <t>8500000=2750000(1+9.5/100)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</si>
  <si>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(8500000/2750000)=1.095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</si>
  <si>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(8500000/2750000)=n LOG</t>
    </r>
    <r>
      <rPr>
        <vertAlign val="subscript"/>
        <sz val="11"/>
        <color theme="1"/>
        <rFont val="Calibri"/>
        <charset val="134"/>
        <scheme val="minor"/>
      </rPr>
      <t xml:space="preserve">10 </t>
    </r>
    <r>
      <rPr>
        <sz val="11"/>
        <color theme="1"/>
        <rFont val="Calibri"/>
        <charset val="134"/>
        <scheme val="minor"/>
      </rPr>
      <t>(1.095)</t>
    </r>
  </si>
  <si>
    <r>
      <rPr>
        <sz val="11"/>
        <color theme="1"/>
        <rFont val="Calibri"/>
        <charset val="134"/>
        <scheme val="minor"/>
      </rPr>
      <t>n= (LOG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(8500000/2750000))/LOG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(1.095)</t>
    </r>
  </si>
  <si>
    <t>n = 12 Years</t>
  </si>
  <si>
    <t>FV= $ 10,592,249</t>
  </si>
  <si>
    <r>
      <rPr>
        <sz val="11"/>
        <color theme="1"/>
        <rFont val="Calibri"/>
        <charset val="134"/>
        <scheme val="minor"/>
      </rPr>
      <t>10592249=2750000(1+9.5/100)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</si>
  <si>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(10592249/2750000)=1.095</t>
    </r>
    <r>
      <rPr>
        <vertAlign val="superscript"/>
        <sz val="11"/>
        <color theme="1"/>
        <rFont val="Calibri"/>
        <charset val="134"/>
        <scheme val="minor"/>
      </rPr>
      <t>n</t>
    </r>
  </si>
  <si>
    <r>
      <rPr>
        <sz val="11"/>
        <color theme="1"/>
        <rFont val="Calibri"/>
        <charset val="134"/>
        <scheme val="minor"/>
      </rPr>
      <t>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(10592249/2750000)=n LOG</t>
    </r>
    <r>
      <rPr>
        <vertAlign val="subscript"/>
        <sz val="11"/>
        <color theme="1"/>
        <rFont val="Calibri"/>
        <charset val="134"/>
        <scheme val="minor"/>
      </rPr>
      <t xml:space="preserve">10 </t>
    </r>
    <r>
      <rPr>
        <sz val="11"/>
        <color theme="1"/>
        <rFont val="Calibri"/>
        <charset val="134"/>
        <scheme val="minor"/>
      </rPr>
      <t>(1.095)</t>
    </r>
  </si>
  <si>
    <r>
      <rPr>
        <sz val="11"/>
        <color theme="1"/>
        <rFont val="Calibri"/>
        <charset val="134"/>
        <scheme val="minor"/>
      </rPr>
      <t>n= (LOG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(10592249/2750000))/LOG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(1.095)</t>
    </r>
  </si>
  <si>
    <t>n= 15 Years</t>
  </si>
</sst>
</file>

<file path=xl/styles.xml><?xml version="1.0" encoding="utf-8"?>
<styleSheet xmlns="http://schemas.openxmlformats.org/spreadsheetml/2006/main">
  <numFmts count="4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</numFmts>
  <fonts count="24">
    <font>
      <sz val="11"/>
      <color theme="1"/>
      <name val="Calibri"/>
      <charset val="134"/>
      <scheme val="minor"/>
    </font>
    <font>
      <b/>
      <u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vertAlign val="superscript"/>
      <sz val="11"/>
      <color theme="1"/>
      <name val="Calibri"/>
      <charset val="134"/>
      <scheme val="minor"/>
    </font>
    <font>
      <vertAlign val="subscript"/>
      <sz val="11"/>
      <color theme="1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17" borderId="4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2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NumberFormat="1" applyFo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O165"/>
  <sheetViews>
    <sheetView tabSelected="1" workbookViewId="0">
      <selection activeCell="C3" sqref="C3"/>
    </sheetView>
  </sheetViews>
  <sheetFormatPr defaultColWidth="9.14285714285714" defaultRowHeight="15"/>
  <cols>
    <col min="3" max="3" width="14.1428571428571"/>
    <col min="4" max="4" width="12.8571428571429"/>
    <col min="6" max="6" width="14"/>
    <col min="11" max="11" width="12.8571428571429"/>
  </cols>
  <sheetData>
    <row r="3" spans="3:3">
      <c r="C3" s="1" t="s">
        <v>0</v>
      </c>
    </row>
    <row r="6" spans="1:1">
      <c r="A6" s="2" t="s">
        <v>1</v>
      </c>
    </row>
    <row r="8" spans="1:1">
      <c r="A8" s="3" t="s">
        <v>2</v>
      </c>
    </row>
    <row r="9" spans="1:1">
      <c r="A9" s="2" t="s">
        <v>3</v>
      </c>
    </row>
    <row r="10" spans="1:1">
      <c r="A10" s="2"/>
    </row>
    <row r="11" spans="2:2">
      <c r="B11" t="s">
        <v>4</v>
      </c>
    </row>
    <row r="12" spans="2:2">
      <c r="B12" t="s">
        <v>5</v>
      </c>
    </row>
    <row r="13" spans="2:2">
      <c r="B13" t="s">
        <v>6</v>
      </c>
    </row>
    <row r="14" spans="2:2">
      <c r="B14" t="s">
        <v>7</v>
      </c>
    </row>
    <row r="16" ht="15.75" spans="3:3">
      <c r="C16" s="2" t="s">
        <v>8</v>
      </c>
    </row>
    <row r="18" ht="15.75" spans="2:3">
      <c r="B18" s="4" t="s">
        <v>9</v>
      </c>
      <c r="C18" s="2" t="s">
        <v>10</v>
      </c>
    </row>
    <row r="20" spans="2:3">
      <c r="B20" s="4" t="s">
        <v>9</v>
      </c>
      <c r="C20" s="5">
        <f>8500000*(1+7.5/100)^(-8)</f>
        <v>4765968.98384373</v>
      </c>
    </row>
    <row r="22" spans="1:3">
      <c r="A22" s="3" t="s">
        <v>11</v>
      </c>
      <c r="B22" s="3"/>
      <c r="C22" s="3" t="s">
        <v>12</v>
      </c>
    </row>
    <row r="25" spans="1:1">
      <c r="A25" s="3" t="s">
        <v>13</v>
      </c>
    </row>
    <row r="26" spans="1:1">
      <c r="A26" t="s">
        <v>14</v>
      </c>
    </row>
    <row r="28" spans="2:12">
      <c r="B28" s="3" t="s">
        <v>15</v>
      </c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2:12">
      <c r="B29" s="3" t="s">
        <v>16</v>
      </c>
      <c r="C29" s="3"/>
      <c r="D29" s="3"/>
      <c r="E29" s="3"/>
      <c r="F29" s="3"/>
      <c r="G29" s="3"/>
      <c r="H29" s="3"/>
      <c r="I29" s="3"/>
      <c r="J29" s="3"/>
      <c r="K29" s="3"/>
      <c r="L29" s="3"/>
    </row>
    <row r="34" spans="1:1">
      <c r="A34" s="3" t="s">
        <v>2</v>
      </c>
    </row>
    <row r="35" spans="1:1">
      <c r="A35" t="s">
        <v>17</v>
      </c>
    </row>
    <row r="37" spans="3:3">
      <c r="C37" t="s">
        <v>18</v>
      </c>
    </row>
    <row r="38" spans="3:3">
      <c r="C38" s="6" t="s">
        <v>19</v>
      </c>
    </row>
    <row r="39" spans="3:3">
      <c r="C39" t="s">
        <v>20</v>
      </c>
    </row>
    <row r="40" ht="18.75" spans="3:3">
      <c r="C40" s="2" t="s">
        <v>21</v>
      </c>
    </row>
    <row r="41" ht="18.75" spans="3:4">
      <c r="C41" s="7" t="s">
        <v>22</v>
      </c>
      <c r="D41" s="2" t="s">
        <v>23</v>
      </c>
    </row>
    <row r="42" spans="3:3">
      <c r="C42" s="2"/>
    </row>
    <row r="43" ht="18.75" spans="2:3">
      <c r="B43" s="4"/>
      <c r="C43" s="8" t="s">
        <v>24</v>
      </c>
    </row>
    <row r="45" spans="1:6">
      <c r="A45" s="3"/>
      <c r="B45" s="3"/>
      <c r="C45" s="8" t="s">
        <v>25</v>
      </c>
      <c r="F45" s="9">
        <f>(1-(1+0.075)^-8)/0.075</f>
        <v>5.85730355475494</v>
      </c>
    </row>
    <row r="47" ht="18.75" spans="3:4">
      <c r="C47" s="7" t="s">
        <v>22</v>
      </c>
      <c r="D47" s="2" t="s">
        <v>26</v>
      </c>
    </row>
    <row r="48" ht="18.75" spans="3:4">
      <c r="C48" s="7" t="s">
        <v>22</v>
      </c>
      <c r="D48" s="10">
        <f>350000*5.857303555</f>
        <v>2050056.24425</v>
      </c>
    </row>
    <row r="49" spans="1:3">
      <c r="A49" s="3" t="s">
        <v>11</v>
      </c>
      <c r="C49" s="11" t="s">
        <v>27</v>
      </c>
    </row>
    <row r="50" spans="1:3">
      <c r="A50" s="3"/>
      <c r="C50" s="7"/>
    </row>
    <row r="51" spans="1:3">
      <c r="A51" s="3" t="s">
        <v>13</v>
      </c>
      <c r="C51" s="7"/>
    </row>
    <row r="52" spans="1:1">
      <c r="A52" t="s">
        <v>28</v>
      </c>
    </row>
    <row r="54" spans="2:11">
      <c r="B54" s="3" t="s">
        <v>29</v>
      </c>
      <c r="C54" s="3"/>
      <c r="D54" s="3"/>
      <c r="E54" s="3"/>
      <c r="F54" s="3"/>
      <c r="G54" s="3"/>
      <c r="H54" s="3"/>
      <c r="I54" s="3"/>
      <c r="J54" s="3"/>
      <c r="K54" s="3"/>
    </row>
    <row r="55" spans="2:2">
      <c r="B55" s="3" t="s">
        <v>30</v>
      </c>
    </row>
    <row r="58" spans="1:1">
      <c r="A58" s="3" t="s">
        <v>2</v>
      </c>
    </row>
    <row r="59" spans="1:1">
      <c r="A59" t="s">
        <v>31</v>
      </c>
    </row>
    <row r="61" spans="2:2">
      <c r="B61" t="s">
        <v>32</v>
      </c>
    </row>
    <row r="62" spans="2:2">
      <c r="B62" t="s">
        <v>33</v>
      </c>
    </row>
    <row r="63" spans="2:2">
      <c r="B63" t="s">
        <v>34</v>
      </c>
    </row>
    <row r="65" ht="18.75" spans="3:3">
      <c r="C65" s="2" t="s">
        <v>21</v>
      </c>
    </row>
    <row r="66" ht="18.75" spans="3:4">
      <c r="C66" s="7" t="s">
        <v>22</v>
      </c>
      <c r="D66" s="2" t="s">
        <v>35</v>
      </c>
    </row>
    <row r="67" spans="3:3">
      <c r="C67" s="2"/>
    </row>
    <row r="68" ht="18.75" spans="2:3">
      <c r="B68" s="12"/>
      <c r="C68" s="8" t="s">
        <v>24</v>
      </c>
    </row>
    <row r="69" spans="2:3">
      <c r="B69" s="4"/>
      <c r="C69" s="3"/>
    </row>
    <row r="70" spans="1:6">
      <c r="A70" s="3"/>
      <c r="B70" s="3"/>
      <c r="C70" s="8" t="s">
        <v>36</v>
      </c>
      <c r="F70" s="10">
        <f>(1-(1+0.065)^-6.5)/0.065</f>
        <v>5.16783183020136</v>
      </c>
    </row>
    <row r="72" ht="18.75" spans="3:4">
      <c r="C72" s="7" t="s">
        <v>22</v>
      </c>
      <c r="D72" s="2" t="s">
        <v>37</v>
      </c>
    </row>
    <row r="73" spans="3:3">
      <c r="C73" s="2"/>
    </row>
    <row r="74" ht="18.75" spans="3:4">
      <c r="C74" s="7" t="s">
        <v>22</v>
      </c>
      <c r="D74" s="10">
        <f>200000*5.16783183</f>
        <v>1033566.366</v>
      </c>
    </row>
    <row r="75" spans="2:3">
      <c r="B75" s="12"/>
      <c r="C75" s="8"/>
    </row>
    <row r="76" spans="1:3">
      <c r="A76" s="3" t="s">
        <v>11</v>
      </c>
      <c r="B76" s="4"/>
      <c r="C76" s="13" t="s">
        <v>38</v>
      </c>
    </row>
    <row r="80" spans="1:1">
      <c r="A80" s="3" t="s">
        <v>13</v>
      </c>
    </row>
    <row r="81" spans="1:1">
      <c r="A81" t="s">
        <v>39</v>
      </c>
    </row>
    <row r="83" spans="2:15">
      <c r="B83" s="3" t="s">
        <v>40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2:2">
      <c r="B84" s="3" t="s">
        <v>41</v>
      </c>
    </row>
    <row r="86" spans="1:1">
      <c r="A86" t="s">
        <v>42</v>
      </c>
    </row>
    <row r="88" spans="1:3">
      <c r="A88" s="3" t="s">
        <v>43</v>
      </c>
      <c r="B88" s="3"/>
      <c r="C88" s="3"/>
    </row>
    <row r="90" spans="2:3">
      <c r="B90" s="14" t="s">
        <v>9</v>
      </c>
      <c r="C90" t="s">
        <v>44</v>
      </c>
    </row>
    <row r="91" spans="3:3">
      <c r="C91" t="s">
        <v>45</v>
      </c>
    </row>
    <row r="92" spans="2:3">
      <c r="B92" s="14" t="s">
        <v>46</v>
      </c>
      <c r="C92" t="s">
        <v>47</v>
      </c>
    </row>
    <row r="94" ht="15.75" spans="3:3">
      <c r="C94" s="2" t="s">
        <v>48</v>
      </c>
    </row>
    <row r="96" ht="15.75" spans="3:3">
      <c r="C96" s="2" t="s">
        <v>49</v>
      </c>
    </row>
    <row r="98" ht="15.75" spans="3:3">
      <c r="C98" s="2" t="s">
        <v>50</v>
      </c>
    </row>
    <row r="100" ht="18.75" spans="3:3">
      <c r="C100" s="2" t="s">
        <v>51</v>
      </c>
    </row>
    <row r="102" ht="18.75" spans="3:3">
      <c r="C102" s="15" t="s">
        <v>52</v>
      </c>
    </row>
    <row r="104" spans="2:3">
      <c r="B104" s="14" t="s">
        <v>53</v>
      </c>
      <c r="C104" s="6">
        <f>(LOG10(8500000/3000000))/LOG10(1.08)</f>
        <v>13.5322217508212</v>
      </c>
    </row>
    <row r="106" spans="3:3">
      <c r="C106" s="3" t="s">
        <v>54</v>
      </c>
    </row>
    <row r="108" spans="1:3">
      <c r="A108" s="3" t="s">
        <v>55</v>
      </c>
      <c r="B108" s="3"/>
      <c r="C108" s="3"/>
    </row>
    <row r="110" spans="3:3">
      <c r="C110" t="s">
        <v>56</v>
      </c>
    </row>
    <row r="111" spans="3:3">
      <c r="C111" t="s">
        <v>57</v>
      </c>
    </row>
    <row r="113" ht="15.75" spans="3:3">
      <c r="C113" s="2" t="s">
        <v>58</v>
      </c>
    </row>
    <row r="115" ht="15.75" spans="3:3">
      <c r="C115" s="2" t="s">
        <v>59</v>
      </c>
    </row>
    <row r="116" spans="3:3">
      <c r="C116" s="2"/>
    </row>
    <row r="117" ht="15.75" spans="3:3">
      <c r="C117" s="2" t="s">
        <v>60</v>
      </c>
    </row>
    <row r="119" ht="18.75" spans="3:3">
      <c r="C119" s="2" t="s">
        <v>61</v>
      </c>
    </row>
    <row r="121" ht="18.75" spans="3:3">
      <c r="C121" s="2" t="s">
        <v>62</v>
      </c>
    </row>
    <row r="123" spans="2:3">
      <c r="B123" s="14" t="s">
        <v>53</v>
      </c>
      <c r="C123" s="6">
        <f>(LOG10(3000000/10592249))/LOG10(1.08)</f>
        <v>-16.3915430448378</v>
      </c>
    </row>
    <row r="125" spans="3:3">
      <c r="C125" s="3" t="s">
        <v>63</v>
      </c>
    </row>
    <row r="127" spans="1:1">
      <c r="A127" t="s">
        <v>42</v>
      </c>
    </row>
    <row r="129" spans="1:3">
      <c r="A129" s="3" t="s">
        <v>43</v>
      </c>
      <c r="B129" s="3"/>
      <c r="C129" s="3"/>
    </row>
    <row r="131" spans="3:3">
      <c r="C131" t="s">
        <v>64</v>
      </c>
    </row>
    <row r="132" spans="3:3">
      <c r="C132" t="s">
        <v>65</v>
      </c>
    </row>
    <row r="133" spans="3:3">
      <c r="C133" t="s">
        <v>66</v>
      </c>
    </row>
    <row r="135" ht="15.75" spans="3:3">
      <c r="C135" s="2" t="s">
        <v>48</v>
      </c>
    </row>
    <row r="136" ht="15.75" spans="3:3">
      <c r="C136" s="2" t="s">
        <v>67</v>
      </c>
    </row>
    <row r="138" ht="15.75" spans="3:3">
      <c r="C138" s="2" t="s">
        <v>68</v>
      </c>
    </row>
    <row r="140" ht="18.75" spans="3:3">
      <c r="C140" s="2" t="s">
        <v>69</v>
      </c>
    </row>
    <row r="142" ht="18.75" spans="3:3">
      <c r="C142" s="2" t="s">
        <v>70</v>
      </c>
    </row>
    <row r="144" spans="2:3">
      <c r="B144" s="14" t="s">
        <v>53</v>
      </c>
      <c r="C144">
        <f>(LOG10(8500000/2750000))/LOG10(1.095)</f>
        <v>12.4342809665209</v>
      </c>
    </row>
    <row r="146" spans="3:3">
      <c r="C146" s="3" t="s">
        <v>71</v>
      </c>
    </row>
    <row r="148" spans="1:3">
      <c r="A148" s="3" t="s">
        <v>55</v>
      </c>
      <c r="B148" s="3"/>
      <c r="C148" s="3"/>
    </row>
    <row r="150" spans="3:3">
      <c r="C150" t="s">
        <v>64</v>
      </c>
    </row>
    <row r="151" spans="3:3">
      <c r="C151" t="s">
        <v>72</v>
      </c>
    </row>
    <row r="152" spans="3:3">
      <c r="C152" t="s">
        <v>66</v>
      </c>
    </row>
    <row r="154" ht="15.75" spans="3:3">
      <c r="C154" s="2" t="s">
        <v>48</v>
      </c>
    </row>
    <row r="155" ht="15.75" spans="3:3">
      <c r="C155" s="2" t="s">
        <v>73</v>
      </c>
    </row>
    <row r="157" ht="15.75" spans="3:3">
      <c r="C157" s="2" t="s">
        <v>74</v>
      </c>
    </row>
    <row r="159" ht="18.75" spans="3:3">
      <c r="C159" s="2" t="s">
        <v>75</v>
      </c>
    </row>
    <row r="161" ht="18.75" spans="3:3">
      <c r="C161" s="2" t="s">
        <v>76</v>
      </c>
    </row>
    <row r="163" spans="2:3">
      <c r="B163" s="14" t="s">
        <v>53</v>
      </c>
      <c r="C163" s="6">
        <f>(LOG10(10592249/2750000))/LOG10(1.095)</f>
        <v>14.8590276762661</v>
      </c>
    </row>
    <row r="165" spans="3:3">
      <c r="C165" s="3" t="s">
        <v>77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</dc:creator>
  <cp:lastModifiedBy>lewis</cp:lastModifiedBy>
  <dcterms:created xsi:type="dcterms:W3CDTF">2021-09-18T20:12:00Z</dcterms:created>
  <dcterms:modified xsi:type="dcterms:W3CDTF">2021-09-19T13:56:44Z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1033-11.2.0.10233</vt:lpwstr>
  </property>
</Properties>
</file>