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D:\May\5.7.2021\"/>
    </mc:Choice>
  </mc:AlternateContent>
  <xr:revisionPtr revIDLastSave="0" documentId="13_ncr:1_{B603E110-DB51-4293-AABC-AC1DA5CDF59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ummary" sheetId="3" r:id="rId1"/>
    <sheet name="Condiments" sheetId="1" r:id="rId2"/>
    <sheet name="Toppings" sheetId="2" r:id="rId3"/>
  </sheets>
  <definedNames>
    <definedName name="_xlnm.Print_Titles" localSheetId="1">Condiments!$14:$14</definedName>
    <definedName name="_xlnm.Print_Titles" localSheetId="2">Toppings!$14:$14</definedName>
  </definedNames>
  <calcPr calcId="181029"/>
</workbook>
</file>

<file path=xl/calcChain.xml><?xml version="1.0" encoding="utf-8"?>
<calcChain xmlns="http://schemas.openxmlformats.org/spreadsheetml/2006/main">
  <c r="C7" i="3" l="1"/>
  <c r="C8" i="3"/>
  <c r="C9" i="3"/>
  <c r="C6" i="3"/>
  <c r="C5" i="3"/>
  <c r="B7" i="3"/>
  <c r="B8" i="3"/>
  <c r="B9" i="3"/>
  <c r="B6" i="3"/>
  <c r="B5" i="3"/>
  <c r="B11" i="2"/>
  <c r="B11" i="1"/>
  <c r="G41" i="1"/>
  <c r="G40" i="1"/>
  <c r="G39" i="1"/>
  <c r="G16" i="1"/>
  <c r="G38" i="1"/>
  <c r="G37" i="1"/>
  <c r="G15" i="1"/>
  <c r="G36" i="1"/>
  <c r="G35" i="1"/>
  <c r="G33" i="1"/>
  <c r="G34" i="1"/>
  <c r="G32" i="1"/>
  <c r="G31" i="1"/>
  <c r="G30" i="1"/>
  <c r="G28" i="1"/>
  <c r="G29" i="1"/>
  <c r="G25" i="1"/>
  <c r="G26" i="1"/>
  <c r="G27" i="1"/>
  <c r="G17" i="1"/>
  <c r="G24" i="1"/>
  <c r="G23" i="1"/>
  <c r="G22" i="1"/>
  <c r="G21" i="1"/>
  <c r="G20" i="1"/>
  <c r="G19" i="1"/>
  <c r="G18" i="1"/>
  <c r="G42" i="1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16" i="2"/>
  <c r="G27" i="2"/>
  <c r="G26" i="2"/>
  <c r="G25" i="2"/>
  <c r="G24" i="2"/>
  <c r="G23" i="2"/>
  <c r="G22" i="2"/>
  <c r="G21" i="2"/>
  <c r="G20" i="2"/>
  <c r="G19" i="2"/>
  <c r="G15" i="2"/>
  <c r="G18" i="2"/>
  <c r="G17" i="2"/>
  <c r="G42" i="2"/>
  <c r="B10" i="2"/>
  <c r="B10" i="1"/>
  <c r="B8" i="2"/>
  <c r="B7" i="2"/>
  <c r="B6" i="2"/>
  <c r="B5" i="2"/>
  <c r="B8" i="1"/>
  <c r="B7" i="1"/>
  <c r="B6" i="1"/>
  <c r="B5" i="1"/>
  <c r="B4" i="2"/>
  <c r="B4" i="1"/>
  <c r="G43" i="2" l="1"/>
</calcChain>
</file>

<file path=xl/sharedStrings.xml><?xml version="1.0" encoding="utf-8"?>
<sst xmlns="http://schemas.openxmlformats.org/spreadsheetml/2006/main" count="211" uniqueCount="103">
  <si>
    <t>Retail Price</t>
  </si>
  <si>
    <t>Size</t>
  </si>
  <si>
    <t>Quantity in Stock</t>
  </si>
  <si>
    <t xml:space="preserve">Size </t>
  </si>
  <si>
    <t>Total Items in Stock</t>
  </si>
  <si>
    <t>Average Price</t>
  </si>
  <si>
    <t>Median Price</t>
  </si>
  <si>
    <t>Lowest Price</t>
  </si>
  <si>
    <t>Highest Price</t>
  </si>
  <si>
    <t>As of June 30, 2014</t>
  </si>
  <si>
    <t>Relish Types:</t>
  </si>
  <si>
    <t>Salsa Types:</t>
  </si>
  <si>
    <t>8 oz.</t>
  </si>
  <si>
    <t>12 oz.</t>
  </si>
  <si>
    <t>9 oz.</t>
  </si>
  <si>
    <t>10 oz.</t>
  </si>
  <si>
    <t>6 oz.</t>
  </si>
  <si>
    <t>32 oz.</t>
  </si>
  <si>
    <t>11 oz.</t>
  </si>
  <si>
    <t>16 oz.</t>
  </si>
  <si>
    <t>15 oz.</t>
  </si>
  <si>
    <t>7 oz.</t>
  </si>
  <si>
    <t>20 oz.</t>
  </si>
  <si>
    <t>14 oz.</t>
  </si>
  <si>
    <t>Salsa Total Quantity:</t>
  </si>
  <si>
    <t>Relish Total Quantity:</t>
  </si>
  <si>
    <t>13 oz.</t>
  </si>
  <si>
    <t>17 oz.</t>
  </si>
  <si>
    <t>4 oz.</t>
  </si>
  <si>
    <t>Valley View Facility: Inventory Status of Condiments</t>
  </si>
  <si>
    <t>Valley View Facility: Inventory Status of Toppings</t>
  </si>
  <si>
    <t>Moroccan</t>
  </si>
  <si>
    <t>New England Cranberry</t>
  </si>
  <si>
    <t>Basil and Parsley</t>
  </si>
  <si>
    <t>Spicy Plum</t>
  </si>
  <si>
    <t>Hot and Spicy Corn</t>
  </si>
  <si>
    <t>Red Raspberry Wasabi</t>
  </si>
  <si>
    <t>Portuguese Membrillo</t>
  </si>
  <si>
    <t>Homemade Hot dog</t>
  </si>
  <si>
    <t>Orange Fennel/Caper</t>
  </si>
  <si>
    <t>Stuffed Manzanilla</t>
  </si>
  <si>
    <t>Organic Arbequina</t>
  </si>
  <si>
    <t>Roasted Garlic</t>
  </si>
  <si>
    <t>Pomegranate Molasses</t>
  </si>
  <si>
    <t>Pitted Variety</t>
  </si>
  <si>
    <t>Variety Pack</t>
  </si>
  <si>
    <t>Vietnamese Dipping Sauce</t>
  </si>
  <si>
    <t>Stuffed Greek</t>
  </si>
  <si>
    <t>Garlic/Lemon Green</t>
  </si>
  <si>
    <t>Pork Sausage Ragu</t>
  </si>
  <si>
    <t>Pine Nut Cilantro</t>
  </si>
  <si>
    <t>Roasted Onion</t>
  </si>
  <si>
    <t>Tomato Sauce with Pancetta</t>
  </si>
  <si>
    <t>Balsamic Vinaigrette</t>
  </si>
  <si>
    <t>Strawberry</t>
  </si>
  <si>
    <t>Maine Maple</t>
  </si>
  <si>
    <t>Red Clam</t>
  </si>
  <si>
    <t>Sicilian Bruschetta</t>
  </si>
  <si>
    <t>Black Olive</t>
  </si>
  <si>
    <t>Item Name</t>
  </si>
  <si>
    <t>Verde Hot</t>
  </si>
  <si>
    <t>Dark Chocolate</t>
  </si>
  <si>
    <t>Tangerine Marmalade</t>
  </si>
  <si>
    <t>Artichoke Pesto</t>
  </si>
  <si>
    <t>Olive Oil and Balsamic</t>
  </si>
  <si>
    <t>Classic Alfredo</t>
  </si>
  <si>
    <t>Chocolate Peanut Butter</t>
  </si>
  <si>
    <t>Bittersweet Chocolate</t>
  </si>
  <si>
    <t>Balsamic Fig</t>
  </si>
  <si>
    <t>Black Bean</t>
  </si>
  <si>
    <t>Creamy Asiago</t>
  </si>
  <si>
    <t>Raspberry Peach</t>
  </si>
  <si>
    <t>Roasted Garlic Basil</t>
  </si>
  <si>
    <t>Maple Chipotle</t>
  </si>
  <si>
    <t>Spicy Corn Relish</t>
  </si>
  <si>
    <t>Chocolate Orange</t>
  </si>
  <si>
    <t>European Crock</t>
  </si>
  <si>
    <t>Habanero Mango</t>
  </si>
  <si>
    <t>Roasted Salmon</t>
  </si>
  <si>
    <t>Cinnamon Apple</t>
  </si>
  <si>
    <t>Green Goddess</t>
  </si>
  <si>
    <t>Cilantro Lime</t>
  </si>
  <si>
    <t>Roasted Garlic Oil</t>
  </si>
  <si>
    <t>Item #</t>
  </si>
  <si>
    <t>Category</t>
  </si>
  <si>
    <t>Olives</t>
  </si>
  <si>
    <t>Chutney</t>
  </si>
  <si>
    <t>Pesto</t>
  </si>
  <si>
    <t>Relish</t>
  </si>
  <si>
    <t>Mustard</t>
  </si>
  <si>
    <t>Spread</t>
  </si>
  <si>
    <t>Salsa</t>
  </si>
  <si>
    <t>Syrup</t>
  </si>
  <si>
    <t>Jam</t>
  </si>
  <si>
    <t>Sauce</t>
  </si>
  <si>
    <t>Dressing</t>
  </si>
  <si>
    <t>Stock Level</t>
  </si>
  <si>
    <t>Total</t>
  </si>
  <si>
    <t>Valley View Inventory Summary</t>
  </si>
  <si>
    <t>As of June 30</t>
  </si>
  <si>
    <t>Condiments</t>
  </si>
  <si>
    <t>Toppings</t>
  </si>
  <si>
    <t>Condiments/Toppings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</si>
</sst>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2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3"/>
    <xf numFmtId="0" fontId="1" fillId="0" borderId="0" xfId="14"/>
    <xf numFmtId="0" fontId="1" fillId="0" borderId="0" xfId="15"/>
    <xf numFmtId="0" fontId="1" fillId="0" borderId="0" xfId="16"/>
    <xf numFmtId="0" fontId="1" fillId="0" borderId="0" xfId="17" applyAlignment="1">
      <alignment horizontal="right"/>
    </xf>
    <xf numFmtId="0" fontId="1" fillId="0" borderId="0" xfId="18" applyAlignment="1">
      <alignment horizontal="right"/>
    </xf>
    <xf numFmtId="0" fontId="1" fillId="0" borderId="0" xfId="19" applyAlignment="1">
      <alignment horizontal="right"/>
    </xf>
    <xf numFmtId="0" fontId="1" fillId="0" borderId="0" xfId="20" applyAlignment="1">
      <alignment horizontal="right"/>
    </xf>
    <xf numFmtId="0" fontId="0" fillId="0" borderId="0" xfId="13" applyFont="1"/>
    <xf numFmtId="0" fontId="0" fillId="0" borderId="0" xfId="14" applyFont="1"/>
    <xf numFmtId="165" fontId="0" fillId="0" borderId="0" xfId="22" applyNumberFormat="1" applyFont="1"/>
    <xf numFmtId="44" fontId="0" fillId="0" borderId="0" xfId="0" applyNumberFormat="1"/>
    <xf numFmtId="0" fontId="0" fillId="0" borderId="0" xfId="13" applyFont="1" applyFill="1"/>
    <xf numFmtId="0" fontId="0" fillId="0" borderId="0" xfId="14" applyFont="1" applyFill="1"/>
    <xf numFmtId="0" fontId="1" fillId="0" borderId="0" xfId="0" applyNumberFormat="1" applyFont="1" applyFill="1" applyBorder="1" applyAlignment="1" applyProtection="1"/>
    <xf numFmtId="0" fontId="2" fillId="0" borderId="0" xfId="23" applyAlignment="1">
      <alignment horizontal="center"/>
    </xf>
    <xf numFmtId="0" fontId="3" fillId="0" borderId="1" xfId="24" applyAlignment="1">
      <alignment horizontal="center"/>
    </xf>
    <xf numFmtId="0" fontId="4" fillId="0" borderId="0" xfId="26"/>
    <xf numFmtId="0" fontId="4" fillId="0" borderId="2" xfId="25" applyAlignment="1">
      <alignment horizontal="center"/>
    </xf>
  </cellXfs>
  <cellStyles count="27">
    <cellStyle name="bpCZu+Dn0lnyxhqWyDft1F+H9REfxHq9q9WyCy/gDo0=-~sTMAbHrRgMH5C1XY0i0oeA==" xfId="2" xr:uid="{00000000-0005-0000-0000-000002000000}"/>
    <cellStyle name="C9VFV7U6rb7Jf9Rz5SILApGJMj1pbQDWSI3v/lWFYhs=-~a3QgjVvGFjvVkfyrrSf56A==" xfId="15" xr:uid="{00000000-0005-0000-0000-000000000000}"/>
    <cellStyle name="Comma" xfId="22" builtinId="3"/>
    <cellStyle name="Custom Style 1" xfId="1" xr:uid="{00000000-0005-0000-0000-000000000000}"/>
    <cellStyle name="e2Sg9QEqP9IyRbYWkvg82tqPUScEU4KFoYq/z3yM85U=-~F7THy+8cc+1AbYsQYCEl8A==" xfId="9" xr:uid="{00000000-0005-0000-0000-000000000000}"/>
    <cellStyle name="Ejtc+bo2cHTxqRxDx+WvvQtvpszKOdmhbLUBxfDAu28=-~ZuS5SMOvwyXfScc8RhLLlA==" xfId="5" xr:uid="{00000000-0005-0000-0000-000000000000}"/>
    <cellStyle name="GbA27ajsNOikuSle9g6SbuRtMWwNlmBGDfpDMKzaDKg=-~fFq3lpyL7x4qq0osJBz5fQ==" xfId="7" xr:uid="{00000000-0005-0000-0000-000000000000}"/>
    <cellStyle name="Heading 1" xfId="24" builtinId="16"/>
    <cellStyle name="Heading 3" xfId="25" builtinId="18"/>
    <cellStyle name="Heading 4" xfId="26" builtinId="19"/>
    <cellStyle name="hgDetFPIqq8syTZGQRoSaV5KowSFoeoyulJfKnwBAoM=-~bf3tdGmoGAeZQstbUwFbow==" xfId="16" xr:uid="{00000000-0005-0000-0000-000000000000}"/>
    <cellStyle name="hYxkEVe1VZfk1kLfZe7ZpvQ2F+EG0MJ35S50mD6+6Fk=-~1GKWjPutXOGtWcaoy4jhNg==" xfId="21" xr:uid="{00000000-0005-0000-0000-000000000000}"/>
    <cellStyle name="IRHkpmcO4q3EWa+C4mzpiFokWum9sUC/sBJdmG+OgR4=-~VZ/oOehMS6+mADlSOBizPg==" xfId="11" xr:uid="{00000000-0005-0000-0000-000000000000}"/>
    <cellStyle name="kRaLfId1MR5vYV3eRl6sC2zH/EJBYEXkv1znqWd0JqE=-~VQY/TYAOdVqdJl2XjtUmTw==" xfId="12" xr:uid="{00000000-0005-0000-0000-000000000000}"/>
    <cellStyle name="kzDBDYj2QGn6GiQZquphgvb4wG8V4/Fz4I71LiEdqvo=-~/aceJSu0RGWpFQxcJYdaUA==" xfId="13" xr:uid="{00000000-0005-0000-0000-000000000000}"/>
    <cellStyle name="lqu1OAd9NxqN5r/xyYo3uLq3d5SGlezPyRrQbqp3kPE=-~XLB95BT/1swYH9yFVo653g==" xfId="6" xr:uid="{00000000-0005-0000-0000-000000000000}"/>
    <cellStyle name="m/QakHs5YahvoiDzg0kN2DvBwgRzyC6+ujEARRub9eU=-~QtE1AoRAmSchDZsAxwDCOA==" xfId="17" xr:uid="{00000000-0005-0000-0000-000000000000}"/>
    <cellStyle name="M9LbcGFkrh8AeAQzVsbcZ03x9nD4qsuRAufcSeIYgZ4=-~V5AdMqi4a2xw9UnNJSOiyA==" xfId="14" xr:uid="{00000000-0005-0000-0000-000000000000}"/>
    <cellStyle name="Normal" xfId="0" builtinId="0"/>
    <cellStyle name="r0mDGFaReQfnvE+ZVIWKs8ObvgBIbkNI77HBurJ47Go=-~GFC92XcEaLY+E3C2KfyNRQ==" xfId="10" xr:uid="{00000000-0005-0000-0000-000000000000}"/>
    <cellStyle name="RzpkG4qSGvYJmZZLjKrwexGkC9N9qKW3s7/XZYtG5P8=-~GFp69kGIEEcS3Tm72hygYA==" xfId="18" xr:uid="{00000000-0005-0000-0000-000000000000}"/>
    <cellStyle name="T+yXuypWPt1e9tCUehljNFQMwjG9oN+Tfm/bz3/sGEo=-~OMQDX3QvEad80OpwTX5vXg==" xfId="19" xr:uid="{00000000-0005-0000-0000-000000000000}"/>
    <cellStyle name="Title" xfId="23" builtinId="15"/>
    <cellStyle name="wiFNcCDoM4mz/fYPyx+pkAhiuDO3MqWR9s2hJTELvA0=-~MNsmTOjewLLfhU7eBD7efA==" xfId="8" xr:uid="{00000000-0005-0000-0000-000000000000}"/>
    <cellStyle name="wmgbrucw87DRHxe9OU0rKYR/GaqU4oCLMOpUarMCIb4=-~yZ3/EQz5+LBRACeEkexwgQ==" xfId="3" xr:uid="{00000000-0005-0000-0000-000000000000}"/>
    <cellStyle name="XjG0CVWREdqntkOE6SO2YYg9R87pUvd5bBkFGqjm2tM=-~Q9Gj5C5hPCASf0oa54180Q==" xfId="4" xr:uid="{00000000-0005-0000-0000-000000000000}"/>
    <cellStyle name="xvHGmJGL4RorX3pdjQPPlvwgB/JlWaJKpsFhN+PA26Q=-~eaXzJ0oyHtIimZLVWo9ENg==" xfId="20" xr:uid="{00000000-0005-0000-0000-000000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b/>
        <i/>
        <color theme="4" tint="-0.499984740745262"/>
      </font>
    </dxf>
    <dxf>
      <font>
        <b/>
        <i/>
        <color theme="4" tint="-0.24994659260841701"/>
      </font>
    </dxf>
    <dxf>
      <font>
        <b/>
        <i/>
        <color theme="4" tint="-0.24994659260841701"/>
      </font>
      <fill>
        <patternFill patternType="solid">
          <fgColor auto="1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b/>
        <i/>
        <color theme="4" tint="-0.499984740745262"/>
      </font>
    </dxf>
    <dxf>
      <font>
        <b/>
        <i/>
        <color theme="4" tint="-0.24994659260841701"/>
      </font>
    </dxf>
    <dxf>
      <font>
        <b/>
        <i/>
        <color theme="4" tint="-0.24994659260841701"/>
      </font>
      <fill>
        <patternFill patternType="solid">
          <fgColor auto="1"/>
          <bgColor theme="0"/>
        </patternFill>
      </fill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4D5054-AA00-4BB5-A810-07EFCC8A2DCA}" name="Table1" displayName="Table1" ref="A14:G42" totalsRowShown="0">
  <sortState xmlns:xlrd2="http://schemas.microsoft.com/office/spreadsheetml/2017/richdata2" ref="A15:G42">
    <sortCondition ref="B15:B42"/>
  </sortState>
  <tableColumns count="7">
    <tableColumn id="1" xr3:uid="{F87DEEA5-8938-4FC7-9572-59DC633BA75D}" name="Quantity in Stock"/>
    <tableColumn id="2" xr3:uid="{75DC58F1-4877-44C2-8608-3A55E3F78F20}" name="Item #" dataCellStyle="M9LbcGFkrh8AeAQzVsbcZ03x9nD4qsuRAufcSeIYgZ4=-~V5AdMqi4a2xw9UnNJSOiyA=="/>
    <tableColumn id="3" xr3:uid="{6BF7FA74-AF93-4419-9DDD-61015F38E98B}" name="Item Name"/>
    <tableColumn id="4" xr3:uid="{1AAD35ED-39DD-476A-A927-2C3CDF27AA02}" name="Retail Price"/>
    <tableColumn id="5" xr3:uid="{7B025A54-B039-47F1-B617-F71C0E12C7E4}" name="Size"/>
    <tableColumn id="6" xr3:uid="{16C167A6-EC6F-4758-B0CB-8C5195742567}" name="Category" dataDxfId="5" dataCellStyle="M9LbcGFkrh8AeAQzVsbcZ03x9nD4qsuRAufcSeIYgZ4=-~V5AdMqi4a2xw9UnNJSOiyA=="/>
    <tableColumn id="7" xr3:uid="{5B793253-B42C-4D28-B3CB-A1D6E099AF9B}" name="Stock Level">
      <calculatedColumnFormula>+IF(A15&lt;75,"Order","OK")</calculatedColumnFormula>
    </tableColumn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158C9AE-FCAB-4E15-8921-155D3AAA35F3}" name="Table2" displayName="Table2" ref="A14:G43" totalsRowCount="1">
  <sortState xmlns:xlrd2="http://schemas.microsoft.com/office/spreadsheetml/2017/richdata2" ref="A15:G42">
    <sortCondition ref="B15:B42"/>
  </sortState>
  <tableColumns count="7">
    <tableColumn id="1" xr3:uid="{753B5F49-7DFF-45AF-8529-23B4B7E94078}" name="Quantity in Stock" totalsRowLabel="Total"/>
    <tableColumn id="2" xr3:uid="{CC960998-3912-4227-898C-C61F1D61A469}" name="Item #" dataCellStyle="M9LbcGFkrh8AeAQzVsbcZ03x9nD4qsuRAufcSeIYgZ4=-~V5AdMqi4a2xw9UnNJSOiyA==" totalsRowCellStyle="M9LbcGFkrh8AeAQzVsbcZ03x9nD4qsuRAufcSeIYgZ4=-~V5AdMqi4a2xw9UnNJSOiyA=="/>
    <tableColumn id="3" xr3:uid="{7CFE8902-242C-4DB5-B144-635F541B1491}" name="Item Name"/>
    <tableColumn id="4" xr3:uid="{5EFD0513-93C7-49F9-A01A-52EB504EA489}" name="Retail Price"/>
    <tableColumn id="5" xr3:uid="{94362B21-D67F-4190-9056-E28FBF599E00}" name="Size "/>
    <tableColumn id="6" xr3:uid="{CBB708A9-942E-4D62-ABBE-9B6DFBCC282F}" name="Category" dataDxfId="4" totalsRowDxfId="0" dataCellStyle="M9LbcGFkrh8AeAQzVsbcZ03x9nD4qsuRAufcSeIYgZ4=-~V5AdMqi4a2xw9UnNJSOiyA==" totalsRowCellStyle="M9LbcGFkrh8AeAQzVsbcZ03x9nD4qsuRAufcSeIYgZ4=-~V5AdMqi4a2xw9UnNJSOiyA=="/>
    <tableColumn id="7" xr3:uid="{A8A8FE28-11AD-44AB-B8DA-2B48E38622CC}" name="Stock Level" totalsRowFunction="count">
      <calculatedColumnFormula>+IF(A15&lt;75,"Order","OK")</calculatedColumnFormula>
    </tableColumn>
  </tableColumns>
  <tableStyleInfo name="TableStyleLight1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1C03-9993-4AB8-B093-3C4A4EA76F77}">
  <dimension ref="A1:D9"/>
  <sheetViews>
    <sheetView tabSelected="1" topLeftCell="A4" workbookViewId="0">
      <selection activeCell="C13" sqref="C13"/>
    </sheetView>
  </sheetViews>
  <sheetFormatPr defaultRowHeight="16.5" x14ac:dyDescent="0.3"/>
  <cols>
    <col min="1" max="4" width="21.25" customWidth="1"/>
  </cols>
  <sheetData>
    <row r="1" spans="1:4" ht="24" x14ac:dyDescent="0.35">
      <c r="A1" s="16" t="s">
        <v>98</v>
      </c>
      <c r="B1" s="16"/>
      <c r="C1" s="16"/>
      <c r="D1" s="16"/>
    </row>
    <row r="2" spans="1:4" ht="20.25" thickBot="1" x14ac:dyDescent="0.35">
      <c r="A2" s="17" t="s">
        <v>99</v>
      </c>
      <c r="B2" s="17"/>
      <c r="C2" s="17"/>
      <c r="D2" s="17"/>
    </row>
    <row r="3" spans="1:4" ht="17.25" thickTop="1" x14ac:dyDescent="0.3"/>
    <row r="4" spans="1:4" ht="17.25" thickBot="1" x14ac:dyDescent="0.35">
      <c r="B4" s="19" t="s">
        <v>100</v>
      </c>
      <c r="C4" s="19" t="s">
        <v>101</v>
      </c>
      <c r="D4" s="19" t="s">
        <v>102</v>
      </c>
    </row>
    <row r="5" spans="1:4" x14ac:dyDescent="0.3">
      <c r="A5" s="18" t="s">
        <v>4</v>
      </c>
      <c r="B5" s="11">
        <f>+Condiments!B4</f>
        <v>2268</v>
      </c>
      <c r="C5" s="11">
        <f>+Toppings!B4</f>
        <v>3328</v>
      </c>
    </row>
    <row r="6" spans="1:4" x14ac:dyDescent="0.3">
      <c r="A6" s="18" t="s">
        <v>5</v>
      </c>
      <c r="B6" s="12">
        <f>+Condiments!B5</f>
        <v>11.078214285714285</v>
      </c>
      <c r="C6" s="12">
        <f>+Toppings!B5</f>
        <v>8.5660714285714281</v>
      </c>
    </row>
    <row r="7" spans="1:4" x14ac:dyDescent="0.3">
      <c r="A7" s="18" t="s">
        <v>6</v>
      </c>
      <c r="B7" s="12">
        <f>+Condiments!B6</f>
        <v>8.9849999999999994</v>
      </c>
      <c r="C7" s="12">
        <f>+Toppings!B6</f>
        <v>7.5049999999999999</v>
      </c>
    </row>
    <row r="8" spans="1:4" x14ac:dyDescent="0.3">
      <c r="A8" s="18" t="s">
        <v>7</v>
      </c>
      <c r="B8" s="12">
        <f>+Condiments!B7</f>
        <v>4.95</v>
      </c>
      <c r="C8" s="12">
        <f>+Toppings!B7</f>
        <v>4.75</v>
      </c>
    </row>
    <row r="9" spans="1:4" x14ac:dyDescent="0.3">
      <c r="A9" s="18" t="s">
        <v>8</v>
      </c>
      <c r="B9" s="12">
        <f>+Condiments!B8</f>
        <v>39.950000000000003</v>
      </c>
      <c r="C9" s="12">
        <f>+Toppings!B8</f>
        <v>29.95</v>
      </c>
    </row>
  </sheetData>
  <mergeCells count="2">
    <mergeCell ref="A1:D1"/>
    <mergeCell ref="A2:D2"/>
  </mergeCells>
  <printOptions horizontalCentered="1"/>
  <pageMargins left="0.7" right="0.7" top="0.75" bottom="0.75" header="0.3" footer="0.3"/>
  <pageSetup orientation="landscape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5BD2797-5A64-44D4-98CB-C4A2FFDE655A}">
          <x14:colorSeries theme="8" tint="-0.499984740745262"/>
          <x14:colorNegative theme="9"/>
          <x14:colorAxis rgb="FF000000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Summary!B9:C9</xm:f>
              <xm:sqref>D9</xm:sqref>
            </x14:sparkline>
          </x14:sparklines>
        </x14:sparklineGroup>
        <x14:sparklineGroup type="column" displayEmptyCellsAs="gap" xr2:uid="{1F4976E0-943A-4C7E-B0C2-460668966774}">
          <x14:colorSeries theme="7" tint="-0.499984740745262"/>
          <x14:colorNegative theme="8"/>
          <x14:colorAxis rgb="FF000000"/>
          <x14:colorMarkers theme="7" tint="-0.499984740745262"/>
          <x14:colorFirst theme="7" tint="0.39997558519241921"/>
          <x14:colorLast theme="7" tint="0.39997558519241921"/>
          <x14:colorHigh theme="7"/>
          <x14:colorLow theme="7"/>
          <x14:sparklines>
            <x14:sparkline>
              <xm:f>Summary!B8:C8</xm:f>
              <xm:sqref>D8</xm:sqref>
            </x14:sparkline>
          </x14:sparklines>
        </x14:sparklineGroup>
        <x14:sparklineGroup type="column" displayEmptyCellsAs="gap" xr2:uid="{5A1DE8CD-1CD0-46F9-893F-F0018162E274}">
          <x14:colorSeries theme="6" tint="-0.499984740745262"/>
          <x14:colorNegative theme="7"/>
          <x14:colorAxis rgb="FF000000"/>
          <x14:colorMarkers theme="6" tint="-0.499984740745262"/>
          <x14:colorFirst theme="6" tint="0.39997558519241921"/>
          <x14:colorLast theme="6" tint="0.39997558519241921"/>
          <x14:colorHigh theme="6"/>
          <x14:colorLow theme="6"/>
          <x14:sparklines>
            <x14:sparkline>
              <xm:f>Summary!B7:C7</xm:f>
              <xm:sqref>D7</xm:sqref>
            </x14:sparkline>
          </x14:sparklines>
        </x14:sparklineGroup>
        <x14:sparklineGroup type="column" displayEmptyCellsAs="gap" xr2:uid="{AD7CEBBC-46E7-4761-9770-EB002FD9818D}">
          <x14:colorSeries theme="5" tint="-0.499984740745262"/>
          <x14:colorNegative theme="6"/>
          <x14:colorAxis rgb="FF000000"/>
          <x14:colorMarkers theme="5" tint="-0.499984740745262"/>
          <x14:colorFirst theme="5" tint="0.39997558519241921"/>
          <x14:colorLast theme="5" tint="0.39997558519241921"/>
          <x14:colorHigh theme="5"/>
          <x14:colorLow theme="5"/>
          <x14:sparklines>
            <x14:sparkline>
              <xm:f>Summary!B6:C6</xm:f>
              <xm:sqref>D6</xm:sqref>
            </x14:sparkline>
          </x14:sparklines>
        </x14:sparklineGroup>
        <x14:sparklineGroup type="column" displayEmptyCellsAs="gap" xr2:uid="{68D64C1D-FF2B-453F-9964-9F1E3570CF63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Summary!B5:C5</xm:f>
              <xm:sqref>D5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opLeftCell="A4" workbookViewId="0">
      <selection activeCell="C8" sqref="C8"/>
    </sheetView>
  </sheetViews>
  <sheetFormatPr defaultRowHeight="16.5" x14ac:dyDescent="0.3"/>
  <cols>
    <col min="1" max="1" width="19.5" bestFit="1" customWidth="1"/>
    <col min="2" max="2" width="7.625" bestFit="1" customWidth="1"/>
    <col min="3" max="3" width="27.625" bestFit="1" customWidth="1"/>
    <col min="4" max="4" width="11.125" bestFit="1" customWidth="1"/>
    <col min="5" max="5" width="5.875" bestFit="1" customWidth="1"/>
    <col min="6" max="6" width="9.625" bestFit="1" customWidth="1"/>
    <col min="7" max="7" width="11.375" bestFit="1" customWidth="1"/>
  </cols>
  <sheetData>
    <row r="1" spans="1:7" ht="24" x14ac:dyDescent="0.35">
      <c r="A1" s="16" t="s">
        <v>29</v>
      </c>
      <c r="B1" s="16"/>
      <c r="C1" s="16"/>
      <c r="D1" s="16"/>
      <c r="E1" s="16"/>
      <c r="F1" s="16"/>
      <c r="G1" s="16"/>
    </row>
    <row r="2" spans="1:7" ht="20.25" thickBot="1" x14ac:dyDescent="0.35">
      <c r="A2" s="17" t="s">
        <v>9</v>
      </c>
      <c r="B2" s="17"/>
      <c r="C2" s="17"/>
      <c r="D2" s="17"/>
      <c r="E2" s="17"/>
      <c r="F2" s="17"/>
      <c r="G2" s="17"/>
    </row>
    <row r="3" spans="1:7" ht="17.25" thickTop="1" x14ac:dyDescent="0.3"/>
    <row r="4" spans="1:7" x14ac:dyDescent="0.3">
      <c r="A4" s="3" t="s">
        <v>4</v>
      </c>
      <c r="B4" s="11">
        <f>+SUM($A$15:$A$42)</f>
        <v>2268</v>
      </c>
    </row>
    <row r="5" spans="1:7" x14ac:dyDescent="0.3">
      <c r="A5" s="4" t="s">
        <v>5</v>
      </c>
      <c r="B5" s="12">
        <f>+AVERAGE($D$15:$D$42)</f>
        <v>11.078214285714285</v>
      </c>
    </row>
    <row r="6" spans="1:7" x14ac:dyDescent="0.3">
      <c r="A6" s="1" t="s">
        <v>6</v>
      </c>
      <c r="B6" s="12">
        <f>+MEDIAN($D$15:$D$42)</f>
        <v>8.9849999999999994</v>
      </c>
    </row>
    <row r="7" spans="1:7" x14ac:dyDescent="0.3">
      <c r="A7" s="2" t="s">
        <v>7</v>
      </c>
      <c r="B7" s="12">
        <f>+MIN($D$15:$D$42)</f>
        <v>4.95</v>
      </c>
    </row>
    <row r="8" spans="1:7" x14ac:dyDescent="0.3">
      <c r="A8" s="3" t="s">
        <v>8</v>
      </c>
      <c r="B8" s="12">
        <f>+MAX($D$15:$D$42)</f>
        <v>39.950000000000003</v>
      </c>
    </row>
    <row r="10" spans="1:7" x14ac:dyDescent="0.3">
      <c r="A10" s="7" t="s">
        <v>10</v>
      </c>
      <c r="B10">
        <f>+COUNTIF($F$15:$F$42,"Relish")</f>
        <v>5</v>
      </c>
      <c r="C10" s="8"/>
    </row>
    <row r="11" spans="1:7" x14ac:dyDescent="0.3">
      <c r="A11" s="5" t="s">
        <v>25</v>
      </c>
      <c r="B11">
        <f>+A19+A22+A23+A27+A35</f>
        <v>282</v>
      </c>
      <c r="C11" s="6"/>
    </row>
    <row r="14" spans="1:7" x14ac:dyDescent="0.3">
      <c r="A14" s="4" t="s">
        <v>2</v>
      </c>
      <c r="B14" s="9" t="s">
        <v>83</v>
      </c>
      <c r="C14" s="2" t="s">
        <v>59</v>
      </c>
      <c r="D14" s="3" t="s">
        <v>0</v>
      </c>
      <c r="E14" s="4" t="s">
        <v>1</v>
      </c>
      <c r="F14" s="9" t="s">
        <v>84</v>
      </c>
      <c r="G14" s="13" t="s">
        <v>96</v>
      </c>
    </row>
    <row r="15" spans="1:7" x14ac:dyDescent="0.3">
      <c r="A15" s="4">
        <v>109</v>
      </c>
      <c r="B15" s="2">
        <v>1285</v>
      </c>
      <c r="C15" s="2" t="s">
        <v>38</v>
      </c>
      <c r="D15" s="3">
        <v>8.58</v>
      </c>
      <c r="E15" s="4" t="s">
        <v>15</v>
      </c>
      <c r="F15" s="10" t="s">
        <v>88</v>
      </c>
      <c r="G15" t="str">
        <f>+IF(A15&lt;75,"Order","OK")</f>
        <v>OK</v>
      </c>
    </row>
    <row r="16" spans="1:7" x14ac:dyDescent="0.3">
      <c r="A16" s="1">
        <v>89</v>
      </c>
      <c r="B16" s="2">
        <v>1456</v>
      </c>
      <c r="C16" s="3" t="s">
        <v>35</v>
      </c>
      <c r="D16" s="4">
        <v>8.59</v>
      </c>
      <c r="E16" s="1" t="s">
        <v>13</v>
      </c>
      <c r="F16" s="10" t="s">
        <v>88</v>
      </c>
      <c r="G16" t="str">
        <f>+IF(A16&lt;75,"Order","OK")</f>
        <v>OK</v>
      </c>
    </row>
    <row r="17" spans="1:7" x14ac:dyDescent="0.3">
      <c r="A17" s="1">
        <v>42</v>
      </c>
      <c r="B17" s="2">
        <v>1465</v>
      </c>
      <c r="C17" s="3" t="s">
        <v>51</v>
      </c>
      <c r="D17" s="4">
        <v>7.52</v>
      </c>
      <c r="E17" s="1" t="s">
        <v>13</v>
      </c>
      <c r="F17" s="10" t="s">
        <v>88</v>
      </c>
      <c r="G17" t="str">
        <f>+IF(A17&lt;75,"Order","OK")</f>
        <v>Order</v>
      </c>
    </row>
    <row r="18" spans="1:7" x14ac:dyDescent="0.3">
      <c r="A18" s="4">
        <v>135</v>
      </c>
      <c r="B18" s="2">
        <v>1489</v>
      </c>
      <c r="C18" s="2" t="s">
        <v>58</v>
      </c>
      <c r="D18" s="3">
        <v>14.85</v>
      </c>
      <c r="E18" s="4" t="s">
        <v>20</v>
      </c>
      <c r="F18" s="10" t="s">
        <v>90</v>
      </c>
      <c r="G18" t="str">
        <f>+IF(A18&lt;75,"Order","OK")</f>
        <v>OK</v>
      </c>
    </row>
    <row r="19" spans="1:7" x14ac:dyDescent="0.3">
      <c r="A19" s="3">
        <v>75</v>
      </c>
      <c r="B19" s="2">
        <v>1490</v>
      </c>
      <c r="C19" s="1" t="s">
        <v>57</v>
      </c>
      <c r="D19" s="2">
        <v>12.85</v>
      </c>
      <c r="E19" s="3" t="s">
        <v>23</v>
      </c>
      <c r="F19" s="10" t="s">
        <v>90</v>
      </c>
      <c r="G19" t="str">
        <f>+IF(A19&lt;75,"Order","OK")</f>
        <v>OK</v>
      </c>
    </row>
    <row r="20" spans="1:7" x14ac:dyDescent="0.3">
      <c r="A20" s="2">
        <v>75</v>
      </c>
      <c r="B20" s="2">
        <v>1498</v>
      </c>
      <c r="C20" s="4" t="s">
        <v>56</v>
      </c>
      <c r="D20" s="1">
        <v>8.59</v>
      </c>
      <c r="E20" s="2" t="s">
        <v>18</v>
      </c>
      <c r="F20" s="10" t="s">
        <v>90</v>
      </c>
      <c r="G20" t="str">
        <f>+IF(A20&lt;75,"Order","OK")</f>
        <v>OK</v>
      </c>
    </row>
    <row r="21" spans="1:7" x14ac:dyDescent="0.3">
      <c r="A21" s="1">
        <v>68</v>
      </c>
      <c r="B21" s="2">
        <v>1523</v>
      </c>
      <c r="C21" s="3" t="s">
        <v>55</v>
      </c>
      <c r="D21" s="4">
        <v>6.55</v>
      </c>
      <c r="E21" s="1" t="s">
        <v>12</v>
      </c>
      <c r="F21" s="10" t="s">
        <v>89</v>
      </c>
      <c r="G21" t="str">
        <f>+IF(A21&lt;75,"Order","OK")</f>
        <v>Order</v>
      </c>
    </row>
    <row r="22" spans="1:7" x14ac:dyDescent="0.3">
      <c r="A22" s="4">
        <v>85</v>
      </c>
      <c r="B22" s="2">
        <v>1528</v>
      </c>
      <c r="C22" s="2" t="s">
        <v>54</v>
      </c>
      <c r="D22" s="3">
        <v>14.85</v>
      </c>
      <c r="E22" s="4" t="s">
        <v>22</v>
      </c>
      <c r="F22" s="10" t="s">
        <v>86</v>
      </c>
      <c r="G22" t="str">
        <f>+IF(A22&lt;75,"Order","OK")</f>
        <v>OK</v>
      </c>
    </row>
    <row r="23" spans="1:7" x14ac:dyDescent="0.3">
      <c r="A23" s="3">
        <v>24</v>
      </c>
      <c r="B23" s="2">
        <v>1545</v>
      </c>
      <c r="C23" s="1" t="s">
        <v>53</v>
      </c>
      <c r="D23" s="2">
        <v>8.85</v>
      </c>
      <c r="E23" s="3" t="s">
        <v>14</v>
      </c>
      <c r="F23" s="10" t="s">
        <v>89</v>
      </c>
      <c r="G23" t="str">
        <f>+IF(A23&lt;75,"Order","OK")</f>
        <v>Order</v>
      </c>
    </row>
    <row r="24" spans="1:7" x14ac:dyDescent="0.3">
      <c r="A24" s="2">
        <v>89</v>
      </c>
      <c r="B24" s="2">
        <v>1548</v>
      </c>
      <c r="C24" s="4" t="s">
        <v>52</v>
      </c>
      <c r="D24" s="1">
        <v>12.89</v>
      </c>
      <c r="E24" s="2" t="s">
        <v>19</v>
      </c>
      <c r="F24" s="10" t="s">
        <v>90</v>
      </c>
      <c r="G24" t="str">
        <f>+IF(A24&lt;75,"Order","OK")</f>
        <v>OK</v>
      </c>
    </row>
    <row r="25" spans="1:7" x14ac:dyDescent="0.3">
      <c r="A25" s="2">
        <v>75</v>
      </c>
      <c r="B25" s="2">
        <v>1564</v>
      </c>
      <c r="C25" s="4" t="s">
        <v>48</v>
      </c>
      <c r="D25" s="1">
        <v>7.95</v>
      </c>
      <c r="E25" s="2" t="s">
        <v>18</v>
      </c>
      <c r="F25" s="10" t="s">
        <v>85</v>
      </c>
      <c r="G25" t="str">
        <f>+IF(A25&lt;75,"Order","OK")</f>
        <v>OK</v>
      </c>
    </row>
    <row r="26" spans="1:7" x14ac:dyDescent="0.3">
      <c r="A26" s="3">
        <v>85</v>
      </c>
      <c r="B26" s="2">
        <v>1564</v>
      </c>
      <c r="C26" s="1" t="s">
        <v>49</v>
      </c>
      <c r="D26" s="2">
        <v>9.9499999999999993</v>
      </c>
      <c r="E26" s="3" t="s">
        <v>13</v>
      </c>
      <c r="F26" s="10" t="s">
        <v>90</v>
      </c>
      <c r="G26" t="str">
        <f>+IF(A26&lt;75,"Order","OK")</f>
        <v>OK</v>
      </c>
    </row>
    <row r="27" spans="1:7" x14ac:dyDescent="0.3">
      <c r="A27" s="4">
        <v>46</v>
      </c>
      <c r="B27" s="2">
        <v>1564</v>
      </c>
      <c r="C27" s="2" t="s">
        <v>50</v>
      </c>
      <c r="D27" s="3">
        <v>8.98</v>
      </c>
      <c r="E27" s="4" t="s">
        <v>16</v>
      </c>
      <c r="F27" s="10" t="s">
        <v>87</v>
      </c>
      <c r="G27" t="str">
        <f>+IF(A27&lt;75,"Order","OK")</f>
        <v>Order</v>
      </c>
    </row>
    <row r="28" spans="1:7" x14ac:dyDescent="0.3">
      <c r="A28" s="4">
        <v>102</v>
      </c>
      <c r="B28" s="2">
        <v>1565</v>
      </c>
      <c r="C28" s="2" t="s">
        <v>46</v>
      </c>
      <c r="D28" s="3">
        <v>14.55</v>
      </c>
      <c r="E28" s="4" t="s">
        <v>20</v>
      </c>
      <c r="F28" s="10" t="s">
        <v>90</v>
      </c>
      <c r="G28" t="str">
        <f>+IF(A28&lt;75,"Order","OK")</f>
        <v>OK</v>
      </c>
    </row>
    <row r="29" spans="1:7" x14ac:dyDescent="0.3">
      <c r="A29" s="1">
        <v>29</v>
      </c>
      <c r="B29" s="2">
        <v>1565</v>
      </c>
      <c r="C29" s="3" t="s">
        <v>47</v>
      </c>
      <c r="D29" s="4">
        <v>8.99</v>
      </c>
      <c r="E29" s="1" t="s">
        <v>21</v>
      </c>
      <c r="F29" s="10" t="s">
        <v>85</v>
      </c>
      <c r="G29" t="str">
        <f>+IF(A29&lt;75,"Order","OK")</f>
        <v>Order</v>
      </c>
    </row>
    <row r="30" spans="1:7" x14ac:dyDescent="0.3">
      <c r="A30" s="3">
        <v>243</v>
      </c>
      <c r="B30" s="2">
        <v>1568</v>
      </c>
      <c r="C30" s="1" t="s">
        <v>45</v>
      </c>
      <c r="D30" s="2">
        <v>15.85</v>
      </c>
      <c r="E30" s="3" t="s">
        <v>19</v>
      </c>
      <c r="F30" s="10" t="s">
        <v>85</v>
      </c>
      <c r="G30" t="str">
        <f>+IF(A30&lt;75,"Order","OK")</f>
        <v>OK</v>
      </c>
    </row>
    <row r="31" spans="1:7" x14ac:dyDescent="0.3">
      <c r="A31" s="2">
        <v>149</v>
      </c>
      <c r="B31" s="2">
        <v>1569</v>
      </c>
      <c r="C31" s="4" t="s">
        <v>44</v>
      </c>
      <c r="D31" s="1">
        <v>14.85</v>
      </c>
      <c r="E31" s="2" t="s">
        <v>13</v>
      </c>
      <c r="F31" s="10" t="s">
        <v>85</v>
      </c>
      <c r="G31" t="str">
        <f>+IF(A31&lt;75,"Order","OK")</f>
        <v>OK</v>
      </c>
    </row>
    <row r="32" spans="1:7" x14ac:dyDescent="0.3">
      <c r="A32" s="1">
        <v>66</v>
      </c>
      <c r="B32" s="2">
        <v>1635</v>
      </c>
      <c r="C32" s="3" t="s">
        <v>43</v>
      </c>
      <c r="D32" s="4">
        <v>9.65</v>
      </c>
      <c r="E32" s="1" t="s">
        <v>13</v>
      </c>
      <c r="F32" s="10" t="s">
        <v>88</v>
      </c>
      <c r="G32" t="str">
        <f>+IF(A32&lt;75,"Order","OK")</f>
        <v>Order</v>
      </c>
    </row>
    <row r="33" spans="1:7" x14ac:dyDescent="0.3">
      <c r="A33" s="3">
        <v>45</v>
      </c>
      <c r="B33" s="2">
        <v>1645</v>
      </c>
      <c r="C33" s="1" t="s">
        <v>41</v>
      </c>
      <c r="D33" s="2">
        <v>39.950000000000003</v>
      </c>
      <c r="E33" s="3" t="s">
        <v>17</v>
      </c>
      <c r="F33" s="10" t="s">
        <v>85</v>
      </c>
      <c r="G33" t="str">
        <f>+IF(A33&lt;75,"Order","OK")</f>
        <v>Order</v>
      </c>
    </row>
    <row r="34" spans="1:7" x14ac:dyDescent="0.3">
      <c r="A34" s="4">
        <v>43</v>
      </c>
      <c r="B34" s="2">
        <v>1645</v>
      </c>
      <c r="C34" s="2" t="s">
        <v>42</v>
      </c>
      <c r="D34" s="3">
        <v>8.59</v>
      </c>
      <c r="E34" s="4" t="s">
        <v>18</v>
      </c>
      <c r="F34" s="10" t="s">
        <v>90</v>
      </c>
      <c r="G34" t="str">
        <f>+IF(A34&lt;75,"Order","OK")</f>
        <v>Order</v>
      </c>
    </row>
    <row r="35" spans="1:7" x14ac:dyDescent="0.3">
      <c r="A35" s="2">
        <v>52</v>
      </c>
      <c r="B35" s="2">
        <v>1652</v>
      </c>
      <c r="C35" s="4" t="s">
        <v>40</v>
      </c>
      <c r="D35" s="1">
        <v>4.95</v>
      </c>
      <c r="E35" s="2" t="s">
        <v>16</v>
      </c>
      <c r="F35" s="10" t="s">
        <v>85</v>
      </c>
      <c r="G35" t="str">
        <f>+IF(A35&lt;75,"Order","OK")</f>
        <v>Order</v>
      </c>
    </row>
    <row r="36" spans="1:7" x14ac:dyDescent="0.3">
      <c r="A36" s="1">
        <v>68</v>
      </c>
      <c r="B36" s="2">
        <v>1654</v>
      </c>
      <c r="C36" s="3" t="s">
        <v>39</v>
      </c>
      <c r="D36" s="4">
        <v>9.35</v>
      </c>
      <c r="E36" s="1" t="s">
        <v>15</v>
      </c>
      <c r="F36" s="10" t="s">
        <v>88</v>
      </c>
      <c r="G36" t="str">
        <f>+IF(A36&lt;75,"Order","OK")</f>
        <v>Order</v>
      </c>
    </row>
    <row r="37" spans="1:7" x14ac:dyDescent="0.3">
      <c r="A37" s="3">
        <v>129</v>
      </c>
      <c r="B37" s="2">
        <v>1798</v>
      </c>
      <c r="C37" s="1" t="s">
        <v>37</v>
      </c>
      <c r="D37" s="2">
        <v>10.99</v>
      </c>
      <c r="E37" s="3" t="s">
        <v>13</v>
      </c>
      <c r="F37" s="10" t="s">
        <v>86</v>
      </c>
      <c r="G37" t="str">
        <f>+IF(A37&lt;75,"Order","OK")</f>
        <v>OK</v>
      </c>
    </row>
    <row r="38" spans="1:7" x14ac:dyDescent="0.3">
      <c r="A38" s="2">
        <v>56</v>
      </c>
      <c r="B38" s="2">
        <v>1896</v>
      </c>
      <c r="C38" s="4" t="s">
        <v>36</v>
      </c>
      <c r="D38" s="1">
        <v>8.9499999999999993</v>
      </c>
      <c r="E38" s="2" t="s">
        <v>12</v>
      </c>
      <c r="F38" s="10" t="s">
        <v>89</v>
      </c>
      <c r="G38" t="str">
        <f>+IF(A38&lt;75,"Order","OK")</f>
        <v>Order</v>
      </c>
    </row>
    <row r="39" spans="1:7" x14ac:dyDescent="0.3">
      <c r="A39" s="4">
        <v>152</v>
      </c>
      <c r="B39" s="2">
        <v>1897</v>
      </c>
      <c r="C39" s="2" t="s">
        <v>34</v>
      </c>
      <c r="D39" s="3">
        <v>7.95</v>
      </c>
      <c r="E39" s="4" t="s">
        <v>14</v>
      </c>
      <c r="F39" s="10" t="s">
        <v>86</v>
      </c>
      <c r="G39" t="str">
        <f>+IF(A39&lt;75,"Order","OK")</f>
        <v>OK</v>
      </c>
    </row>
    <row r="40" spans="1:7" x14ac:dyDescent="0.3">
      <c r="A40" s="3">
        <v>46</v>
      </c>
      <c r="B40" s="2">
        <v>1898</v>
      </c>
      <c r="C40" s="1" t="s">
        <v>33</v>
      </c>
      <c r="D40" s="2">
        <v>9.99</v>
      </c>
      <c r="E40" s="3" t="s">
        <v>13</v>
      </c>
      <c r="F40" s="10" t="s">
        <v>87</v>
      </c>
      <c r="G40" t="str">
        <f>+IF(A40&lt;75,"Order","OK")</f>
        <v>Order</v>
      </c>
    </row>
    <row r="41" spans="1:7" x14ac:dyDescent="0.3">
      <c r="A41" s="2">
        <v>46</v>
      </c>
      <c r="B41" s="2">
        <v>1899</v>
      </c>
      <c r="C41" s="4" t="s">
        <v>32</v>
      </c>
      <c r="D41" s="1">
        <v>6.99</v>
      </c>
      <c r="E41" s="2" t="s">
        <v>12</v>
      </c>
      <c r="F41" s="10" t="s">
        <v>86</v>
      </c>
      <c r="G41" t="str">
        <f>+IF(A41&lt;75,"Order","OK")</f>
        <v>Order</v>
      </c>
    </row>
    <row r="42" spans="1:7" x14ac:dyDescent="0.3">
      <c r="A42" s="1">
        <v>45</v>
      </c>
      <c r="B42" s="2">
        <v>1956</v>
      </c>
      <c r="C42" s="3" t="s">
        <v>31</v>
      </c>
      <c r="D42" s="4">
        <v>7.59</v>
      </c>
      <c r="E42" s="1" t="s">
        <v>12</v>
      </c>
      <c r="F42" s="10" t="s">
        <v>85</v>
      </c>
      <c r="G42" t="str">
        <f>+IF(A42&lt;75,"Order","OK")</f>
        <v>Order</v>
      </c>
    </row>
  </sheetData>
  <mergeCells count="2">
    <mergeCell ref="A1:G1"/>
    <mergeCell ref="A2:G2"/>
  </mergeCells>
  <conditionalFormatting sqref="G14">
    <cfRule type="containsText" dxfId="3" priority="3" operator="containsText" text="Order">
      <formula>NOT(ISERROR(SEARCH("Order",G14)))</formula>
    </cfRule>
  </conditionalFormatting>
  <conditionalFormatting sqref="A15:A42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{EC9A8FAD-AF2E-4B5B-BBFA-FD08D7F72E56}</x14:id>
        </ext>
      </extLst>
    </cfRule>
  </conditionalFormatting>
  <printOptions horizontalCentered="1"/>
  <pageMargins left="0.7" right="0.7" top="0.75" bottom="0.75" header="0.3" footer="0.3"/>
  <pageSetup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C41DDEA0-0D46-4C16-96B9-00470669C103}">
            <xm:f>NOT(ISERROR(SEARCH($G$15,G3)))</xm:f>
            <xm:f>$G$15</xm:f>
            <x14:dxf>
              <font>
                <b/>
                <i/>
                <color theme="4" tint="-0.24994659260841701"/>
              </font>
            </x14:dxf>
          </x14:cfRule>
          <xm:sqref>G3:G1048576</xm:sqref>
        </x14:conditionalFormatting>
        <x14:conditionalFormatting xmlns:xm="http://schemas.microsoft.com/office/excel/2006/main">
          <x14:cfRule type="dataBar" id="{EC9A8FAD-AF2E-4B5B-BBFA-FD08D7F72E5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A15:A42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3"/>
  <sheetViews>
    <sheetView workbookViewId="0">
      <selection activeCell="J9" sqref="J9"/>
    </sheetView>
  </sheetViews>
  <sheetFormatPr defaultRowHeight="16.5" x14ac:dyDescent="0.3"/>
  <cols>
    <col min="1" max="1" width="19" bestFit="1" customWidth="1"/>
    <col min="2" max="2" width="7.625" bestFit="1" customWidth="1"/>
    <col min="3" max="3" width="24" bestFit="1" customWidth="1"/>
    <col min="4" max="4" width="11.125" bestFit="1" customWidth="1"/>
    <col min="5" max="5" width="5.875" bestFit="1" customWidth="1"/>
    <col min="6" max="6" width="9.625" bestFit="1" customWidth="1"/>
    <col min="7" max="7" width="11.375" bestFit="1" customWidth="1"/>
    <col min="8" max="8" width="8" customWidth="1"/>
  </cols>
  <sheetData>
    <row r="1" spans="1:7" ht="24" x14ac:dyDescent="0.35">
      <c r="A1" s="16" t="s">
        <v>30</v>
      </c>
      <c r="B1" s="16"/>
      <c r="C1" s="16"/>
      <c r="D1" s="16"/>
      <c r="E1" s="16"/>
      <c r="F1" s="16"/>
      <c r="G1" s="16"/>
    </row>
    <row r="2" spans="1:7" ht="20.25" thickBot="1" x14ac:dyDescent="0.35">
      <c r="A2" s="17" t="s">
        <v>9</v>
      </c>
      <c r="B2" s="17"/>
      <c r="C2" s="17"/>
      <c r="D2" s="17"/>
      <c r="E2" s="17"/>
      <c r="F2" s="17"/>
      <c r="G2" s="17"/>
    </row>
    <row r="3" spans="1:7" ht="17.25" thickTop="1" x14ac:dyDescent="0.3"/>
    <row r="4" spans="1:7" x14ac:dyDescent="0.3">
      <c r="A4" s="3" t="s">
        <v>4</v>
      </c>
      <c r="B4" s="11">
        <f>+SUM($A$15:$A$42)</f>
        <v>3328</v>
      </c>
    </row>
    <row r="5" spans="1:7" x14ac:dyDescent="0.3">
      <c r="A5" s="4" t="s">
        <v>5</v>
      </c>
      <c r="B5" s="12">
        <f>+AVERAGE($D$15:$D$42)</f>
        <v>8.5660714285714281</v>
      </c>
    </row>
    <row r="6" spans="1:7" x14ac:dyDescent="0.3">
      <c r="A6" s="1" t="s">
        <v>6</v>
      </c>
      <c r="B6" s="12">
        <f>+MEDIAN($D$15:$D$42)</f>
        <v>7.5049999999999999</v>
      </c>
    </row>
    <row r="7" spans="1:7" x14ac:dyDescent="0.3">
      <c r="A7" s="2" t="s">
        <v>7</v>
      </c>
      <c r="B7" s="12">
        <f>+MIN($D$15:$D$42)</f>
        <v>4.75</v>
      </c>
    </row>
    <row r="8" spans="1:7" x14ac:dyDescent="0.3">
      <c r="A8" s="3" t="s">
        <v>8</v>
      </c>
      <c r="B8" s="12">
        <f>+MAX($D$15:$D$42)</f>
        <v>29.95</v>
      </c>
    </row>
    <row r="10" spans="1:7" x14ac:dyDescent="0.3">
      <c r="A10" s="5" t="s">
        <v>11</v>
      </c>
      <c r="B10" s="6">
        <f>+COUNTIF($F$15:$F$42,"Salsa")</f>
        <v>5</v>
      </c>
      <c r="C10" s="7"/>
    </row>
    <row r="11" spans="1:7" x14ac:dyDescent="0.3">
      <c r="A11" s="8" t="s">
        <v>24</v>
      </c>
      <c r="B11" s="5">
        <f>+A15+A24+A30+A35+A40</f>
        <v>875</v>
      </c>
      <c r="C11" s="6"/>
    </row>
    <row r="14" spans="1:7" x14ac:dyDescent="0.3">
      <c r="A14" s="4" t="s">
        <v>2</v>
      </c>
      <c r="B14" s="9" t="s">
        <v>83</v>
      </c>
      <c r="C14" s="2" t="s">
        <v>59</v>
      </c>
      <c r="D14" s="3" t="s">
        <v>0</v>
      </c>
      <c r="E14" s="4" t="s">
        <v>3</v>
      </c>
      <c r="F14" s="10" t="s">
        <v>84</v>
      </c>
      <c r="G14" s="14" t="s">
        <v>96</v>
      </c>
    </row>
    <row r="15" spans="1:7" x14ac:dyDescent="0.3">
      <c r="A15" s="2">
        <v>85</v>
      </c>
      <c r="B15" s="2">
        <v>1004</v>
      </c>
      <c r="C15" s="4" t="s">
        <v>69</v>
      </c>
      <c r="D15" s="1">
        <v>6.95</v>
      </c>
      <c r="E15" s="2" t="s">
        <v>12</v>
      </c>
      <c r="F15" s="10" t="s">
        <v>91</v>
      </c>
      <c r="G15" t="str">
        <f>+IF(A15&lt;75,"Order","OK")</f>
        <v>OK</v>
      </c>
    </row>
    <row r="16" spans="1:7" x14ac:dyDescent="0.3">
      <c r="A16" s="4">
        <v>22</v>
      </c>
      <c r="B16" s="2">
        <v>1630</v>
      </c>
      <c r="C16" s="2" t="s">
        <v>74</v>
      </c>
      <c r="D16" s="3">
        <v>6.55</v>
      </c>
      <c r="E16" s="4" t="s">
        <v>18</v>
      </c>
      <c r="F16" s="10" t="s">
        <v>91</v>
      </c>
      <c r="G16" t="str">
        <f>+IF(A16&lt;75,"Order","OK")</f>
        <v>Order</v>
      </c>
    </row>
    <row r="17" spans="1:7" x14ac:dyDescent="0.3">
      <c r="A17" s="4">
        <v>49</v>
      </c>
      <c r="B17" s="2">
        <v>1783</v>
      </c>
      <c r="C17" s="2" t="s">
        <v>82</v>
      </c>
      <c r="D17" s="3">
        <v>6.75</v>
      </c>
      <c r="E17" s="4" t="s">
        <v>14</v>
      </c>
      <c r="F17" s="10" t="s">
        <v>95</v>
      </c>
      <c r="G17" t="str">
        <f>+IF(A17&lt;75,"Order","OK")</f>
        <v>Order</v>
      </c>
    </row>
    <row r="18" spans="1:7" x14ac:dyDescent="0.3">
      <c r="A18" s="3">
        <v>35</v>
      </c>
      <c r="B18" s="2">
        <v>2133</v>
      </c>
      <c r="C18" s="1" t="s">
        <v>77</v>
      </c>
      <c r="D18" s="2">
        <v>7.25</v>
      </c>
      <c r="E18" s="3" t="s">
        <v>13</v>
      </c>
      <c r="F18" s="10" t="s">
        <v>94</v>
      </c>
      <c r="G18" t="str">
        <f>+IF(A18&lt;75,"Order","OK")</f>
        <v>Order</v>
      </c>
    </row>
    <row r="19" spans="1:7" x14ac:dyDescent="0.3">
      <c r="A19" s="1">
        <v>87</v>
      </c>
      <c r="B19" s="2">
        <v>2347</v>
      </c>
      <c r="C19" s="3" t="s">
        <v>81</v>
      </c>
      <c r="D19" s="4">
        <v>7.59</v>
      </c>
      <c r="E19" s="1" t="s">
        <v>18</v>
      </c>
      <c r="F19" s="10" t="s">
        <v>95</v>
      </c>
      <c r="G19" t="str">
        <f>+IF(A19&lt;75,"Order","OK")</f>
        <v>OK</v>
      </c>
    </row>
    <row r="20" spans="1:7" x14ac:dyDescent="0.3">
      <c r="A20" s="4">
        <v>14</v>
      </c>
      <c r="B20" s="2">
        <v>2348</v>
      </c>
      <c r="C20" s="2" t="s">
        <v>80</v>
      </c>
      <c r="D20" s="3">
        <v>7.45</v>
      </c>
      <c r="E20" s="4" t="s">
        <v>20</v>
      </c>
      <c r="F20" s="10" t="s">
        <v>95</v>
      </c>
      <c r="G20" t="str">
        <f>+IF(A20&lt;75,"Order","OK")</f>
        <v>Order</v>
      </c>
    </row>
    <row r="21" spans="1:7" x14ac:dyDescent="0.3">
      <c r="A21" s="3">
        <v>110</v>
      </c>
      <c r="B21" s="2">
        <v>2389</v>
      </c>
      <c r="C21" s="1" t="s">
        <v>79</v>
      </c>
      <c r="D21" s="2">
        <v>6.95</v>
      </c>
      <c r="E21" s="3" t="s">
        <v>14</v>
      </c>
      <c r="F21" s="10" t="s">
        <v>92</v>
      </c>
      <c r="G21" t="str">
        <f>+IF(A21&lt;75,"Order","OK")</f>
        <v>OK</v>
      </c>
    </row>
    <row r="22" spans="1:7" x14ac:dyDescent="0.3">
      <c r="A22" s="2">
        <v>32</v>
      </c>
      <c r="B22" s="2">
        <v>2469</v>
      </c>
      <c r="C22" s="4" t="s">
        <v>78</v>
      </c>
      <c r="D22" s="1">
        <v>6.95</v>
      </c>
      <c r="E22" s="2" t="s">
        <v>15</v>
      </c>
      <c r="F22" s="10" t="s">
        <v>95</v>
      </c>
      <c r="G22" t="str">
        <f>+IF(A22&lt;75,"Order","OK")</f>
        <v>Order</v>
      </c>
    </row>
    <row r="23" spans="1:7" x14ac:dyDescent="0.3">
      <c r="A23" s="1">
        <v>42</v>
      </c>
      <c r="B23" s="2">
        <v>2587</v>
      </c>
      <c r="C23" s="3" t="s">
        <v>77</v>
      </c>
      <c r="D23" s="4">
        <v>7.75</v>
      </c>
      <c r="E23" s="1" t="s">
        <v>14</v>
      </c>
      <c r="F23" s="10" t="s">
        <v>91</v>
      </c>
      <c r="G23" t="str">
        <f>+IF(A23&lt;75,"Order","OK")</f>
        <v>Order</v>
      </c>
    </row>
    <row r="24" spans="1:7" x14ac:dyDescent="0.3">
      <c r="A24" s="4">
        <v>175</v>
      </c>
      <c r="B24" s="2">
        <v>2850</v>
      </c>
      <c r="C24" s="2" t="s">
        <v>54</v>
      </c>
      <c r="D24" s="3">
        <v>4.75</v>
      </c>
      <c r="E24" s="4" t="s">
        <v>28</v>
      </c>
      <c r="F24" s="10" t="s">
        <v>93</v>
      </c>
      <c r="G24" t="str">
        <f>+IF(A24&lt;75,"Order","OK")</f>
        <v>OK</v>
      </c>
    </row>
    <row r="25" spans="1:7" x14ac:dyDescent="0.3">
      <c r="A25" s="3">
        <v>108</v>
      </c>
      <c r="B25" s="2">
        <v>2895</v>
      </c>
      <c r="C25" s="1" t="s">
        <v>69</v>
      </c>
      <c r="D25" s="2">
        <v>8.59</v>
      </c>
      <c r="E25" s="3" t="s">
        <v>18</v>
      </c>
      <c r="F25" s="10" t="s">
        <v>95</v>
      </c>
      <c r="G25" t="str">
        <f>+IF(A25&lt;75,"Order","OK")</f>
        <v>OK</v>
      </c>
    </row>
    <row r="26" spans="1:7" x14ac:dyDescent="0.3">
      <c r="A26" s="2">
        <v>82</v>
      </c>
      <c r="B26" s="2">
        <v>3252</v>
      </c>
      <c r="C26" s="4" t="s">
        <v>76</v>
      </c>
      <c r="D26" s="1">
        <v>29.95</v>
      </c>
      <c r="E26" s="2" t="s">
        <v>19</v>
      </c>
      <c r="F26" s="10" t="s">
        <v>92</v>
      </c>
      <c r="G26" t="str">
        <f>+IF(A26&lt;75,"Order","OK")</f>
        <v>OK</v>
      </c>
    </row>
    <row r="27" spans="1:7" x14ac:dyDescent="0.3">
      <c r="A27" s="1">
        <v>54</v>
      </c>
      <c r="B27" s="2">
        <v>3933</v>
      </c>
      <c r="C27" s="3" t="s">
        <v>75</v>
      </c>
      <c r="D27" s="4">
        <v>6.95</v>
      </c>
      <c r="E27" s="1" t="s">
        <v>15</v>
      </c>
      <c r="F27" s="10" t="s">
        <v>95</v>
      </c>
      <c r="G27" t="str">
        <f>+IF(A27&lt;75,"Order","OK")</f>
        <v>Order</v>
      </c>
    </row>
    <row r="28" spans="1:7" x14ac:dyDescent="0.3">
      <c r="A28" s="3">
        <v>185</v>
      </c>
      <c r="B28" s="2">
        <v>4567</v>
      </c>
      <c r="C28" s="1" t="s">
        <v>70</v>
      </c>
      <c r="D28" s="2">
        <v>6.95</v>
      </c>
      <c r="E28" s="3" t="s">
        <v>18</v>
      </c>
      <c r="F28" s="10" t="s">
        <v>95</v>
      </c>
      <c r="G28" t="str">
        <f>+IF(A28&lt;75,"Order","OK")</f>
        <v>OK</v>
      </c>
    </row>
    <row r="29" spans="1:7" x14ac:dyDescent="0.3">
      <c r="A29" s="2">
        <v>210</v>
      </c>
      <c r="B29" s="2">
        <v>4587</v>
      </c>
      <c r="C29" s="4" t="s">
        <v>73</v>
      </c>
      <c r="D29" s="1">
        <v>7.56</v>
      </c>
      <c r="E29" s="2" t="s">
        <v>18</v>
      </c>
      <c r="F29" s="10" t="s">
        <v>94</v>
      </c>
      <c r="G29" t="str">
        <f>+IF(A29&lt;75,"Order","OK")</f>
        <v>OK</v>
      </c>
    </row>
    <row r="30" spans="1:7" x14ac:dyDescent="0.3">
      <c r="A30" s="1">
        <v>385</v>
      </c>
      <c r="B30" s="2">
        <v>4597</v>
      </c>
      <c r="C30" s="3" t="s">
        <v>72</v>
      </c>
      <c r="D30" s="4">
        <v>6.95</v>
      </c>
      <c r="E30" s="1" t="s">
        <v>12</v>
      </c>
      <c r="F30" s="10" t="s">
        <v>94</v>
      </c>
      <c r="G30" t="str">
        <f>+IF(A30&lt;75,"Order","OK")</f>
        <v>OK</v>
      </c>
    </row>
    <row r="31" spans="1:7" x14ac:dyDescent="0.3">
      <c r="A31" s="4">
        <v>108</v>
      </c>
      <c r="B31" s="2">
        <v>4625</v>
      </c>
      <c r="C31" s="2" t="s">
        <v>71</v>
      </c>
      <c r="D31" s="3">
        <v>4.75</v>
      </c>
      <c r="E31" s="4" t="s">
        <v>28</v>
      </c>
      <c r="F31" s="10" t="s">
        <v>93</v>
      </c>
      <c r="G31" t="str">
        <f>+IF(A31&lt;75,"Order","OK")</f>
        <v>OK</v>
      </c>
    </row>
    <row r="32" spans="1:7" x14ac:dyDescent="0.3">
      <c r="A32" s="3">
        <v>126</v>
      </c>
      <c r="B32" s="2">
        <v>4652</v>
      </c>
      <c r="C32" s="1" t="s">
        <v>70</v>
      </c>
      <c r="D32" s="2">
        <v>8.75</v>
      </c>
      <c r="E32" s="3" t="s">
        <v>26</v>
      </c>
      <c r="F32" s="10" t="s">
        <v>95</v>
      </c>
      <c r="G32" t="str">
        <f>+IF(A32&lt;75,"Order","OK")</f>
        <v>OK</v>
      </c>
    </row>
    <row r="33" spans="1:7" x14ac:dyDescent="0.3">
      <c r="A33" s="2">
        <v>285</v>
      </c>
      <c r="B33" s="2">
        <v>4822</v>
      </c>
      <c r="C33" s="4" t="s">
        <v>69</v>
      </c>
      <c r="D33" s="1">
        <v>6.5</v>
      </c>
      <c r="E33" s="2" t="s">
        <v>12</v>
      </c>
      <c r="F33" s="10" t="s">
        <v>91</v>
      </c>
      <c r="G33" t="str">
        <f>+IF(A33&lt;75,"Order","OK")</f>
        <v>OK</v>
      </c>
    </row>
    <row r="34" spans="1:7" x14ac:dyDescent="0.3">
      <c r="A34" s="1">
        <v>110</v>
      </c>
      <c r="B34" s="2">
        <v>5463</v>
      </c>
      <c r="C34" s="3" t="s">
        <v>68</v>
      </c>
      <c r="D34" s="4">
        <v>8.59</v>
      </c>
      <c r="E34" s="1" t="s">
        <v>18</v>
      </c>
      <c r="F34" s="10" t="s">
        <v>95</v>
      </c>
      <c r="G34" t="str">
        <f>+IF(A34&lt;75,"Order","OK")</f>
        <v>OK</v>
      </c>
    </row>
    <row r="35" spans="1:7" x14ac:dyDescent="0.3">
      <c r="A35" s="4">
        <v>185</v>
      </c>
      <c r="B35" s="2">
        <v>5522</v>
      </c>
      <c r="C35" s="2" t="s">
        <v>67</v>
      </c>
      <c r="D35" s="3">
        <v>8.9499999999999993</v>
      </c>
      <c r="E35" s="4" t="s">
        <v>13</v>
      </c>
      <c r="F35" s="10" t="s">
        <v>94</v>
      </c>
      <c r="G35" t="str">
        <f>+IF(A35&lt;75,"Order","OK")</f>
        <v>OK</v>
      </c>
    </row>
    <row r="36" spans="1:7" x14ac:dyDescent="0.3">
      <c r="A36" s="3">
        <v>182</v>
      </c>
      <c r="B36" s="2">
        <v>5635</v>
      </c>
      <c r="C36" s="1" t="s">
        <v>66</v>
      </c>
      <c r="D36" s="2">
        <v>8.4499999999999993</v>
      </c>
      <c r="E36" s="3" t="s">
        <v>14</v>
      </c>
      <c r="F36" s="10" t="s">
        <v>94</v>
      </c>
      <c r="G36" t="str">
        <f>+IF(A36&lt;75,"Order","OK")</f>
        <v>OK</v>
      </c>
    </row>
    <row r="37" spans="1:7" x14ac:dyDescent="0.3">
      <c r="A37" s="2">
        <v>95</v>
      </c>
      <c r="B37" s="2">
        <v>5636</v>
      </c>
      <c r="C37" s="4" t="s">
        <v>65</v>
      </c>
      <c r="D37" s="1">
        <v>9.59</v>
      </c>
      <c r="E37" s="2" t="s">
        <v>23</v>
      </c>
      <c r="F37" s="10" t="s">
        <v>94</v>
      </c>
      <c r="G37" t="str">
        <f>+IF(A37&lt;75,"Order","OK")</f>
        <v>OK</v>
      </c>
    </row>
    <row r="38" spans="1:7" x14ac:dyDescent="0.3">
      <c r="A38" s="1">
        <v>153</v>
      </c>
      <c r="B38" s="2">
        <v>5664</v>
      </c>
      <c r="C38" s="3" t="s">
        <v>64</v>
      </c>
      <c r="D38" s="4">
        <v>6.89</v>
      </c>
      <c r="E38" s="1" t="s">
        <v>26</v>
      </c>
      <c r="F38" s="10" t="s">
        <v>95</v>
      </c>
      <c r="G38" t="str">
        <f>+IF(A38&lt;75,"Order","OK")</f>
        <v>OK</v>
      </c>
    </row>
    <row r="39" spans="1:7" x14ac:dyDescent="0.3">
      <c r="A39" s="4">
        <v>42</v>
      </c>
      <c r="B39" s="2">
        <v>6255</v>
      </c>
      <c r="C39" s="2" t="s">
        <v>63</v>
      </c>
      <c r="D39" s="3">
        <v>9.9499999999999993</v>
      </c>
      <c r="E39" s="4" t="s">
        <v>12</v>
      </c>
      <c r="F39" s="10" t="s">
        <v>94</v>
      </c>
      <c r="G39" t="str">
        <f>+IF(A39&lt;75,"Order","OK")</f>
        <v>Order</v>
      </c>
    </row>
    <row r="40" spans="1:7" x14ac:dyDescent="0.3">
      <c r="A40" s="3">
        <v>45</v>
      </c>
      <c r="B40" s="2">
        <v>8256</v>
      </c>
      <c r="C40" s="1" t="s">
        <v>62</v>
      </c>
      <c r="D40" s="2">
        <v>7.59</v>
      </c>
      <c r="E40" s="3" t="s">
        <v>26</v>
      </c>
      <c r="F40" s="10" t="s">
        <v>93</v>
      </c>
      <c r="G40" t="str">
        <f>+IF(A40&lt;75,"Order","OK")</f>
        <v>Order</v>
      </c>
    </row>
    <row r="41" spans="1:7" x14ac:dyDescent="0.3">
      <c r="A41" s="2">
        <v>235</v>
      </c>
      <c r="B41" s="2">
        <v>8582</v>
      </c>
      <c r="C41" s="4" t="s">
        <v>61</v>
      </c>
      <c r="D41" s="1">
        <v>15</v>
      </c>
      <c r="E41" s="2" t="s">
        <v>27</v>
      </c>
      <c r="F41" s="10" t="s">
        <v>92</v>
      </c>
      <c r="G41" t="str">
        <f>+IF(A41&lt;75,"Order","OK")</f>
        <v>OK</v>
      </c>
    </row>
    <row r="42" spans="1:7" x14ac:dyDescent="0.3">
      <c r="A42" s="1">
        <v>87</v>
      </c>
      <c r="B42" s="2">
        <v>9952</v>
      </c>
      <c r="C42" s="3" t="s">
        <v>60</v>
      </c>
      <c r="D42" s="4">
        <v>8.9499999999999993</v>
      </c>
      <c r="E42" s="1" t="s">
        <v>26</v>
      </c>
      <c r="F42" s="10" t="s">
        <v>91</v>
      </c>
      <c r="G42" t="str">
        <f>+IF(A42&lt;75,"Order","OK")</f>
        <v>OK</v>
      </c>
    </row>
    <row r="43" spans="1:7" x14ac:dyDescent="0.3">
      <c r="A43" t="s">
        <v>97</v>
      </c>
      <c r="B43" s="15"/>
      <c r="F43" s="15"/>
      <c r="G43">
        <f>SUBTOTAL(103,Table2[Stock Level])</f>
        <v>28</v>
      </c>
    </row>
  </sheetData>
  <mergeCells count="2">
    <mergeCell ref="A1:G1"/>
    <mergeCell ref="A2:G2"/>
  </mergeCells>
  <conditionalFormatting sqref="A15:A42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{370B755A-935A-4B99-9CE0-C5BC1E62D483}</x14:id>
        </ext>
      </extLst>
    </cfRule>
  </conditionalFormatting>
  <printOptions horizontalCentered="1"/>
  <pageMargins left="0.7" right="0.7" top="0.75" bottom="0.75" header="0.3" footer="0.3"/>
  <pageSetup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FBE4A89E-DBC1-4D01-8201-A11BFFA2A47B}">
            <xm:f>NOT(ISERROR(SEARCH($G$17,G3)))</xm:f>
            <xm:f>$G$17</xm:f>
            <x14:dxf>
              <font>
                <b/>
                <i/>
                <color theme="4" tint="-0.499984740745262"/>
              </font>
            </x14:dxf>
          </x14:cfRule>
          <xm:sqref>G3:G42 G44:G1048576</xm:sqref>
        </x14:conditionalFormatting>
        <x14:conditionalFormatting xmlns:xm="http://schemas.microsoft.com/office/excel/2006/main">
          <x14:cfRule type="dataBar" id="{370B755A-935A-4B99-9CE0-C5BC1E62D48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A15:A42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roject>
  <id>RCsEeIZewMqnadsOdHRDpfDOsNn3le44IptUdQyBteU=-~qpD1JJelCOZd+RyuYtJKBw==</id>
</project>
</file>

<file path=customXml/item2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2009-04-10T00:40:36Z</outs:dateTime>
      <outs:isPinned>true</outs:isPinned>
    </outs:relatedDate>
    <outs:relatedDate>
      <outs:type>2</outs:type>
      <outs:displayName>Created</outs:displayName>
      <outs:dateTime>2009-02-02T22:21:38Z</outs:dateTime>
      <outs:isPinned>true</outs:isPinned>
    </outs:relatedDate>
    <outs:relatedDate>
      <outs:type>4</outs:type>
      <outs:displayName>Last Printed</outs:displayName>
      <outs:dateTime>2009-04-10T00:18:44Z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4E689F9-57EB-4403-BFE4-A2189AE97E99}">
  <ds:schemaRefs/>
</ds:datastoreItem>
</file>

<file path=customXml/itemProps2.xml><?xml version="1.0" encoding="utf-8"?>
<ds:datastoreItem xmlns:ds="http://schemas.openxmlformats.org/officeDocument/2006/customXml" ds:itemID="{5ED9BC43-CEF1-49D0-9C21-112E8FAF34A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Condiments</vt:lpstr>
      <vt:lpstr>Toppings</vt:lpstr>
      <vt:lpstr>Condiments!Print_Titles</vt:lpstr>
      <vt:lpstr>Toppings!Print_Titles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Pc</cp:lastModifiedBy>
  <cp:lastPrinted>2021-05-07T04:22:31Z</cp:lastPrinted>
  <dcterms:created xsi:type="dcterms:W3CDTF">2009-02-02T22:21:38Z</dcterms:created>
  <dcterms:modified xsi:type="dcterms:W3CDTF">2021-05-07T04:23:11Z</dcterms:modified>
</cp:coreProperties>
</file>